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ameliaduncan/Documents/OneDrive/PCAN/Roadmaps/Excel models/untitled folder 2/"/>
    </mc:Choice>
  </mc:AlternateContent>
  <bookViews>
    <workbookView xWindow="540" yWindow="460" windowWidth="28260" windowHeight="15140" tabRatio="500" activeTab="8"/>
  </bookViews>
  <sheets>
    <sheet name="Outputs and Controls" sheetId="1" r:id="rId1"/>
    <sheet name="Private Actions" sheetId="2" r:id="rId2"/>
    <sheet name="Vehcile EMF" sheetId="3" r:id="rId3"/>
    <sheet name="League table" sheetId="4" r:id="rId4"/>
    <sheet name="Costs" sheetId="5" r:id="rId5"/>
    <sheet name="Baseline" sheetId="6" r:id="rId6"/>
    <sheet name="Deployment" sheetId="7" r:id="rId7"/>
    <sheet name="Carbon" sheetId="8" r:id="rId8"/>
    <sheet name="fuel EMF" sheetId="9" r:id="rId9"/>
    <sheet name="Road transport eng consmp" sheetId="21" r:id="rId10"/>
    <sheet name="Population" sheetId="22" r:id="rId1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4" i="9" l="1"/>
  <c r="P21" i="9"/>
  <c r="I11" i="9"/>
  <c r="H11" i="9"/>
  <c r="G11" i="9"/>
  <c r="F11" i="9"/>
  <c r="E11" i="9"/>
  <c r="D11" i="9"/>
  <c r="C11" i="9"/>
  <c r="B11" i="9"/>
  <c r="I10" i="9"/>
  <c r="H10" i="9"/>
  <c r="G10" i="9"/>
  <c r="F10" i="9"/>
  <c r="E10" i="9"/>
  <c r="D10" i="9"/>
  <c r="C10" i="9"/>
  <c r="B10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BA8" i="9"/>
  <c r="BB8" i="9"/>
  <c r="BC8" i="9"/>
  <c r="BD8" i="9"/>
  <c r="BE8" i="9"/>
  <c r="BF8" i="9"/>
  <c r="BG8" i="9"/>
  <c r="BH8" i="9"/>
  <c r="BI8" i="9"/>
  <c r="BJ8" i="9"/>
  <c r="BK8" i="9"/>
  <c r="BL8" i="9"/>
  <c r="BM8" i="9"/>
  <c r="BN8" i="9"/>
  <c r="BO8" i="9"/>
  <c r="BP8" i="9"/>
  <c r="BQ8" i="9"/>
  <c r="BR8" i="9"/>
  <c r="BS8" i="9"/>
  <c r="BT8" i="9"/>
  <c r="BU8" i="9"/>
  <c r="BV8" i="9"/>
  <c r="BW8" i="9"/>
  <c r="BX8" i="9"/>
  <c r="BY8" i="9"/>
  <c r="BZ8" i="9"/>
  <c r="CA8" i="9"/>
  <c r="CB8" i="9"/>
  <c r="CC8" i="9"/>
  <c r="CD8" i="9"/>
  <c r="CE8" i="9"/>
  <c r="CF8" i="9"/>
  <c r="CG8" i="9"/>
  <c r="CH8" i="9"/>
  <c r="CI8" i="9"/>
  <c r="CJ8" i="9"/>
  <c r="CK8" i="9"/>
  <c r="CL8" i="9"/>
  <c r="CM8" i="9"/>
  <c r="CN8" i="9"/>
  <c r="CO8" i="9"/>
  <c r="CP8" i="9"/>
  <c r="CQ8" i="9"/>
  <c r="CR8" i="9"/>
  <c r="CS8" i="9"/>
  <c r="CT8" i="9"/>
  <c r="CU8" i="9"/>
  <c r="CV8" i="9"/>
  <c r="CW8" i="9"/>
  <c r="CX8" i="9"/>
  <c r="AG7" i="9"/>
  <c r="AH7" i="9"/>
  <c r="AI7" i="9"/>
  <c r="AJ7" i="9"/>
  <c r="AK7" i="9"/>
  <c r="AL7" i="9"/>
  <c r="AM7" i="9"/>
  <c r="AN7" i="9"/>
  <c r="AO7" i="9"/>
  <c r="AP7" i="9"/>
  <c r="AQ7" i="9"/>
  <c r="AR7" i="9"/>
  <c r="AS7" i="9"/>
  <c r="AT7" i="9"/>
  <c r="AU7" i="9"/>
  <c r="AV7" i="9"/>
  <c r="AW7" i="9"/>
  <c r="AX7" i="9"/>
  <c r="AY7" i="9"/>
  <c r="AZ7" i="9"/>
  <c r="BA7" i="9"/>
  <c r="BB7" i="9"/>
  <c r="BC7" i="9"/>
  <c r="BD7" i="9"/>
  <c r="BE7" i="9"/>
  <c r="BF7" i="9"/>
  <c r="BG7" i="9"/>
  <c r="BH7" i="9"/>
  <c r="BI7" i="9"/>
  <c r="BJ7" i="9"/>
  <c r="BK7" i="9"/>
  <c r="BL7" i="9"/>
  <c r="BM7" i="9"/>
  <c r="BN7" i="9"/>
  <c r="BO7" i="9"/>
  <c r="BP7" i="9"/>
  <c r="BQ7" i="9"/>
  <c r="BR7" i="9"/>
  <c r="BS7" i="9"/>
  <c r="BT7" i="9"/>
  <c r="BU7" i="9"/>
  <c r="BV7" i="9"/>
  <c r="BW7" i="9"/>
  <c r="BX7" i="9"/>
  <c r="BY7" i="9"/>
  <c r="BZ7" i="9"/>
  <c r="CA7" i="9"/>
  <c r="CB7" i="9"/>
  <c r="CC7" i="9"/>
  <c r="CD7" i="9"/>
  <c r="CE7" i="9"/>
  <c r="CF7" i="9"/>
  <c r="CG7" i="9"/>
  <c r="CH7" i="9"/>
  <c r="CI7" i="9"/>
  <c r="CJ7" i="9"/>
  <c r="CK7" i="9"/>
  <c r="CL7" i="9"/>
  <c r="CM7" i="9"/>
  <c r="CN7" i="9"/>
  <c r="CO7" i="9"/>
  <c r="CP7" i="9"/>
  <c r="CQ7" i="9"/>
  <c r="CR7" i="9"/>
  <c r="CS7" i="9"/>
  <c r="CT7" i="9"/>
  <c r="CU7" i="9"/>
  <c r="CV7" i="9"/>
  <c r="CW7" i="9"/>
  <c r="CX7" i="9"/>
  <c r="I64" i="3"/>
  <c r="I68" i="3"/>
  <c r="E67" i="3"/>
  <c r="E66" i="3"/>
  <c r="E65" i="3"/>
  <c r="E64" i="3"/>
  <c r="E63" i="3"/>
  <c r="H63" i="3"/>
  <c r="H62" i="3"/>
  <c r="H61" i="3"/>
  <c r="I60" i="3"/>
  <c r="H60" i="3"/>
  <c r="I59" i="3"/>
  <c r="H59" i="3"/>
  <c r="H58" i="3"/>
  <c r="I57" i="3"/>
  <c r="H57" i="3"/>
  <c r="I47" i="3"/>
  <c r="I56" i="3"/>
  <c r="H55" i="3"/>
  <c r="H54" i="3"/>
  <c r="H53" i="3"/>
  <c r="H52" i="3"/>
  <c r="H51" i="3"/>
  <c r="H50" i="3"/>
  <c r="H49" i="3"/>
  <c r="H48" i="3"/>
  <c r="H46" i="3"/>
  <c r="F46" i="3"/>
  <c r="H45" i="3"/>
  <c r="H44" i="3"/>
  <c r="H43" i="3"/>
  <c r="H42" i="3"/>
  <c r="H41" i="3"/>
  <c r="F41" i="3"/>
</calcChain>
</file>

<file path=xl/comments1.xml><?xml version="1.0" encoding="utf-8"?>
<comments xmlns="http://schemas.openxmlformats.org/spreadsheetml/2006/main">
  <authors>
    <author>earjtm</author>
    <author/>
  </authors>
  <commentList>
    <comment ref="E39" authorId="0">
      <text>
        <r>
          <rPr>
            <b/>
            <sz val="9"/>
            <color indexed="81"/>
            <rFont val="Tahoma"/>
            <family val="2"/>
          </rPr>
          <t>earjtm:</t>
        </r>
        <r>
          <rPr>
            <sz val="9"/>
            <color indexed="81"/>
            <rFont val="Tahoma"/>
            <family val="2"/>
          </rPr>
          <t xml:space="preserve">
These are the average for the UK fleet</t>
        </r>
      </text>
    </comment>
    <comment ref="G39" authorId="0">
      <text>
        <r>
          <rPr>
            <b/>
            <sz val="9"/>
            <color indexed="81"/>
            <rFont val="Tahoma"/>
            <family val="2"/>
          </rPr>
          <t>earjtm:</t>
        </r>
        <r>
          <rPr>
            <sz val="9"/>
            <color indexed="81"/>
            <rFont val="Tahoma"/>
            <family val="2"/>
          </rPr>
          <t xml:space="preserve">
From NTS table 0905</t>
        </r>
      </text>
    </comment>
    <comment ref="H39" authorId="0">
      <text>
        <r>
          <rPr>
            <b/>
            <sz val="9"/>
            <color indexed="81"/>
            <rFont val="Tahoma"/>
            <family val="2"/>
          </rPr>
          <t>earjtm:</t>
        </r>
        <r>
          <rPr>
            <sz val="9"/>
            <color indexed="81"/>
            <rFont val="Tahoma"/>
            <family val="2"/>
          </rPr>
          <t xml:space="preserve">
Fleet averaged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earjtm:</t>
        </r>
        <r>
          <rPr>
            <sz val="9"/>
            <color indexed="81"/>
            <rFont val="Tahoma"/>
            <family val="2"/>
          </rPr>
          <t xml:space="preserve">
Set to be consistent with Road Transport Forecasts 2013:
Over 2010 to 2040:
- Car fleet efficiency increases by 47%
- LDVs by 34%
- HGVs by 14%
- PSV by 8.7%</t>
        </r>
      </text>
    </comment>
    <comment ref="D41" authorId="1">
      <text>
        <r>
          <rPr>
            <b/>
            <sz val="8"/>
            <rFont val="Tahoma"/>
            <family val="2"/>
          </rPr>
          <t>Petrol- up to a 1.4 litres engine; 
Diesel- up to a 1.7 litres engine</t>
        </r>
      </text>
    </comment>
    <comment ref="D42" authorId="1">
      <text>
        <r>
          <rPr>
            <b/>
            <sz val="8"/>
            <rFont val="Tahoma"/>
            <family val="2"/>
          </rPr>
          <t>Petrol- from 1.4 -2.0 litre engine;
Diesel- from 1.7 - 2.0 litre engine</t>
        </r>
      </text>
    </comment>
    <comment ref="D43" authorId="1">
      <text>
        <r>
          <rPr>
            <b/>
            <sz val="8"/>
            <rFont val="Tahoma"/>
            <family val="2"/>
          </rPr>
          <t>Petrol- 2.0 litre engine +;
Diesel- 2.0 litre engine +</t>
        </r>
      </text>
    </comment>
    <comment ref="D44" authorId="1">
      <text>
        <r>
          <rPr>
            <b/>
            <sz val="8"/>
            <rFont val="Tahoma"/>
            <family val="2"/>
          </rPr>
          <t>Petrol- up to a 1.4 litres engine; 
Diesel- up to a 1.7 litres engine</t>
        </r>
      </text>
    </comment>
    <comment ref="D45" authorId="1">
      <text>
        <r>
          <rPr>
            <b/>
            <sz val="8"/>
            <rFont val="Tahoma"/>
            <family val="2"/>
          </rPr>
          <t>Petrol- from 1.4 -2.0 litre engine;
Diesel- from 1.7 - 2.0 litre engine</t>
        </r>
      </text>
    </comment>
    <comment ref="D46" authorId="1">
      <text>
        <r>
          <rPr>
            <b/>
            <sz val="8"/>
            <rFont val="Tahoma"/>
            <family val="2"/>
          </rPr>
          <t>Petrol- 2.0 litre engine +;
Diesel- 2.0 litre engine +</t>
        </r>
      </text>
    </comment>
    <comment ref="E47" authorId="0">
      <text>
        <r>
          <rPr>
            <b/>
            <sz val="9"/>
            <color indexed="81"/>
            <rFont val="Tahoma"/>
            <family val="2"/>
          </rPr>
          <t>earjtm:</t>
        </r>
        <r>
          <rPr>
            <sz val="9"/>
            <color indexed="81"/>
            <rFont val="Tahoma"/>
            <family val="2"/>
          </rPr>
          <t xml:space="preserve">
0.27 kWh / v-km is the IPCC estimate for med LDVs
They forecast this decreasing to 0.225 kWh by 2030
The scaling factor I've added is just the ratio of emissions from cars to LDVs</t>
        </r>
      </text>
    </comment>
    <comment ref="I47" authorId="0">
      <text>
        <r>
          <rPr>
            <b/>
            <sz val="9"/>
            <color indexed="81"/>
            <rFont val="Tahoma"/>
            <family val="2"/>
          </rPr>
          <t>earjtm:</t>
        </r>
        <r>
          <rPr>
            <sz val="9"/>
            <color indexed="81"/>
            <rFont val="Tahoma"/>
            <family val="2"/>
          </rPr>
          <t xml:space="preserve">
0.27 kWh / v-km is the IPCC estimate for med LDVs
They forecast this decreasing to 0.225 kWh by 2030
Grid intensity also changes emissions factors</t>
        </r>
      </text>
    </comment>
    <comment ref="E56" authorId="0">
      <text>
        <r>
          <rPr>
            <b/>
            <sz val="9"/>
            <color indexed="81"/>
            <rFont val="Tahoma"/>
            <family val="2"/>
          </rPr>
          <t>earjtm:</t>
        </r>
        <r>
          <rPr>
            <sz val="9"/>
            <color indexed="81"/>
            <rFont val="Tahoma"/>
            <family val="2"/>
          </rPr>
          <t xml:space="preserve">
0.27 kWh / v-km is the IPCC estimate for med LDVs
They forecast this decreasing to 0.225 kWh by 2030</t>
        </r>
      </text>
    </comment>
    <comment ref="I56" authorId="0">
      <text>
        <r>
          <rPr>
            <b/>
            <sz val="9"/>
            <color indexed="81"/>
            <rFont val="Tahoma"/>
            <family val="2"/>
          </rPr>
          <t>earjtm:</t>
        </r>
        <r>
          <rPr>
            <sz val="9"/>
            <color indexed="81"/>
            <rFont val="Tahoma"/>
            <family val="2"/>
          </rPr>
          <t xml:space="preserve">
0.27 kWh / v-km is the IPCC estimate for med LDVs
They forecast this decreasing to 0.225 kWh by 2030
Grid intensity also changes emissions factors</t>
        </r>
      </text>
    </comment>
    <comment ref="G67" authorId="0">
      <text>
        <r>
          <rPr>
            <b/>
            <sz val="9"/>
            <color indexed="81"/>
            <rFont val="Tahoma"/>
            <family val="2"/>
          </rPr>
          <t>earjtm:</t>
        </r>
        <r>
          <rPr>
            <sz val="9"/>
            <color indexed="81"/>
            <rFont val="Tahoma"/>
            <family val="2"/>
          </rPr>
          <t xml:space="preserve">
Very low estimate apparently</t>
        </r>
      </text>
    </comment>
  </commentList>
</comments>
</file>

<file path=xl/comments2.xml><?xml version="1.0" encoding="utf-8"?>
<comments xmlns="http://schemas.openxmlformats.org/spreadsheetml/2006/main">
  <authors>
    <author>earjtm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earjtm:</t>
        </r>
        <r>
          <rPr>
            <sz val="9"/>
            <color indexed="81"/>
            <rFont val="Tahoma"/>
            <family val="2"/>
          </rPr>
          <t xml:space="preserve">
Orange values topped up from DECC energy indicators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earjtm:</t>
        </r>
        <r>
          <rPr>
            <sz val="9"/>
            <color indexed="81"/>
            <rFont val="Tahoma"/>
            <family val="2"/>
          </rPr>
          <t xml:space="preserve">
Purple values backcast linearly</t>
        </r>
      </text>
    </comment>
  </commentList>
</comments>
</file>

<file path=xl/sharedStrings.xml><?xml version="1.0" encoding="utf-8"?>
<sst xmlns="http://schemas.openxmlformats.org/spreadsheetml/2006/main" count="1038" uniqueCount="240">
  <si>
    <t>LA</t>
  </si>
  <si>
    <t>leeds</t>
  </si>
  <si>
    <t>Capital cost learning rate</t>
  </si>
  <si>
    <t>Discount rate</t>
  </si>
  <si>
    <t>Annual change in energy prices</t>
  </si>
  <si>
    <t>annual change from 2015 in vkm per cap</t>
  </si>
  <si>
    <t>Lifespans</t>
  </si>
  <si>
    <t>Bus/Truck</t>
  </si>
  <si>
    <t>Car</t>
  </si>
  <si>
    <t>Motorcycle</t>
  </si>
  <si>
    <t>km per year</t>
  </si>
  <si>
    <t>2030 carbon savings</t>
  </si>
  <si>
    <t>NPV (billions)</t>
  </si>
  <si>
    <t>IRR</t>
  </si>
  <si>
    <t>CE</t>
  </si>
  <si>
    <t>CN</t>
  </si>
  <si>
    <t>TP</t>
  </si>
  <si>
    <t>Carbon savings (mt)</t>
  </si>
  <si>
    <t>Investment costs (billions £)</t>
  </si>
  <si>
    <t>Energy savings (million £)</t>
  </si>
  <si>
    <t>Carbon emissions (kt.CO2e)</t>
  </si>
  <si>
    <t>Savings</t>
  </si>
  <si>
    <t>Baseline (all sectors)</t>
  </si>
  <si>
    <t>Mitigation trajectory</t>
  </si>
  <si>
    <t>Economics
(£mln, discounted)</t>
  </si>
  <si>
    <t>Investments</t>
  </si>
  <si>
    <t>Emissions</t>
  </si>
  <si>
    <t>Baseline</t>
  </si>
  <si>
    <t>net cost (millions £)</t>
  </si>
  <si>
    <t>Transport subsector</t>
  </si>
  <si>
    <t>Fuel</t>
  </si>
  <si>
    <t>Intervention</t>
  </si>
  <si>
    <t>Carbon savings (t/vehicle)</t>
  </si>
  <si>
    <t>NPV (per vehicle, £2017)</t>
  </si>
  <si>
    <t>Payback (years)</t>
  </si>
  <si>
    <t>Carbon savings (kt)</t>
  </si>
  <si>
    <t>NPV (millions)</t>
  </si>
  <si>
    <t>Running NPV</t>
  </si>
  <si>
    <t>CE index</t>
  </si>
  <si>
    <t>CN index</t>
  </si>
  <si>
    <t>TP index</t>
  </si>
  <si>
    <t>Lifespan</t>
  </si>
  <si>
    <t>2017 km/year</t>
  </si>
  <si>
    <t>marginal capital cost (2019 £)</t>
  </si>
  <si>
    <t>MJ/km (actions)</t>
  </si>
  <si>
    <t>subsector MJ/km 2017</t>
  </si>
  <si>
    <t>Annual savings (average 2017-3035)</t>
  </si>
  <si>
    <t>Buses</t>
  </si>
  <si>
    <t>Diesel</t>
  </si>
  <si>
    <t>Hybrid buses</t>
  </si>
  <si>
    <t>Electric buses</t>
  </si>
  <si>
    <t>Diesel cars</t>
  </si>
  <si>
    <t>hybrid (light)</t>
  </si>
  <si>
    <t>hybrid (medium)</t>
  </si>
  <si>
    <t>hybrid (heavy)</t>
  </si>
  <si>
    <t>electric (light)</t>
  </si>
  <si>
    <t>electric (medium)</t>
  </si>
  <si>
    <t>electric (heavy)</t>
  </si>
  <si>
    <t>Petrol cars</t>
  </si>
  <si>
    <t>Gasoline</t>
  </si>
  <si>
    <t>Motorcycles</t>
  </si>
  <si>
    <t>Electric</t>
  </si>
  <si>
    <t>HGV</t>
  </si>
  <si>
    <t>Hybrid</t>
  </si>
  <si>
    <t>LGV</t>
  </si>
  <si>
    <t>Vehicle activity</t>
  </si>
  <si>
    <t>Vehicle stock</t>
  </si>
  <si>
    <t>Km/vehicle/year</t>
  </si>
  <si>
    <t>Energy use</t>
  </si>
  <si>
    <t>Fuel use / vehicle</t>
  </si>
  <si>
    <t>Costs</t>
  </si>
  <si>
    <t>Km (billions)</t>
  </si>
  <si>
    <t>Stock (thousands)</t>
  </si>
  <si>
    <t>MJ/km</t>
  </si>
  <si>
    <t>Energy/vehicle/year</t>
  </si>
  <si>
    <t>litre or KWh</t>
  </si>
  <si>
    <t>Lifetime</t>
  </si>
  <si>
    <t>Marginal capital cost</t>
  </si>
  <si>
    <t>Maintenance</t>
  </si>
  <si>
    <t>Operating</t>
  </si>
  <si>
    <t>Sub-group</t>
  </si>
  <si>
    <t>Measure</t>
  </si>
  <si>
    <t>Index</t>
  </si>
  <si>
    <t>MJ</t>
  </si>
  <si>
    <t>Petrol</t>
  </si>
  <si>
    <t>Biofuel</t>
  </si>
  <si>
    <t>years</t>
  </si>
  <si>
    <t>£</t>
  </si>
  <si>
    <t>£/yr</t>
  </si>
  <si>
    <t>Powertrain</t>
  </si>
  <si>
    <t>Small cars</t>
  </si>
  <si>
    <t>-</t>
  </si>
  <si>
    <t>Medium cars</t>
  </si>
  <si>
    <t>LPG</t>
  </si>
  <si>
    <t>??</t>
  </si>
  <si>
    <t>Non-powertrain "additive" technologies</t>
  </si>
  <si>
    <t xml:space="preserve">Large cars </t>
  </si>
  <si>
    <t>RIGID TRUCKS (3.5 T TO 7.5 T)</t>
  </si>
  <si>
    <t>RIGID TRUCKS (ABOVE 7.5 T)</t>
  </si>
  <si>
    <t>ARTIC TRUCKS (BELOW 33 TONNES)</t>
  </si>
  <si>
    <t>ARTIC TRUCKS (ABOVE 33 TONNES)</t>
  </si>
  <si>
    <t>kgco2/vkm</t>
  </si>
  <si>
    <t>Fuel type</t>
  </si>
  <si>
    <t>MJ/vkm</t>
  </si>
  <si>
    <t>occupancy</t>
  </si>
  <si>
    <t>Activity/ mode</t>
  </si>
  <si>
    <t>Type</t>
  </si>
  <si>
    <t xml:space="preserve">Average Occupancy </t>
  </si>
  <si>
    <t>BAU annual efficiency improvements</t>
  </si>
  <si>
    <t>Cars</t>
  </si>
  <si>
    <t>Small</t>
  </si>
  <si>
    <t>Medium</t>
  </si>
  <si>
    <t>Large</t>
  </si>
  <si>
    <t>Vans</t>
  </si>
  <si>
    <t>Class I     (up to 1.305 tonnes)</t>
  </si>
  <si>
    <t>Class II    (1.305 to 1.74 tonnes)</t>
  </si>
  <si>
    <t>Class III   (1.74 to 3.5 tonnes)</t>
  </si>
  <si>
    <t>Motor-cycles</t>
  </si>
  <si>
    <t>Light</t>
  </si>
  <si>
    <t>Heavy</t>
  </si>
  <si>
    <t>Average</t>
  </si>
  <si>
    <t>Bus</t>
  </si>
  <si>
    <t>Local</t>
  </si>
  <si>
    <t>Local London</t>
  </si>
  <si>
    <t>Average local</t>
  </si>
  <si>
    <t>Coach</t>
  </si>
  <si>
    <t>Rail</t>
  </si>
  <si>
    <t>National</t>
  </si>
  <si>
    <t>Economics</t>
  </si>
  <si>
    <t>Carbon</t>
  </si>
  <si>
    <t>NPV (millions, £2017, 0% learning rate)</t>
  </si>
  <si>
    <t>NPV (millions, £2017, 10% learning rate)</t>
  </si>
  <si>
    <t>$/tonne (10% learning rate)</t>
  </si>
  <si>
    <t xml:space="preserve">Carbon savings </t>
  </si>
  <si>
    <t>NPV (millions, £2017)</t>
  </si>
  <si>
    <t>Net</t>
  </si>
  <si>
    <t>Investment cost</t>
  </si>
  <si>
    <t>Net costs</t>
  </si>
  <si>
    <t>Subsector</t>
  </si>
  <si>
    <t>Action</t>
  </si>
  <si>
    <t>Scenario capital costs</t>
  </si>
  <si>
    <t>Energy savings per unit</t>
  </si>
  <si>
    <t>Energy savings scenario</t>
  </si>
  <si>
    <t>Baseline vehicle efficiency improvement (annual)</t>
  </si>
  <si>
    <t>Population</t>
  </si>
  <si>
    <t>tco2/capita</t>
  </si>
  <si>
    <t>Energy use (TOE)</t>
  </si>
  <si>
    <t>Vehicle</t>
  </si>
  <si>
    <t>Total energy use</t>
  </si>
  <si>
    <t>Carbon emissions (kt)</t>
  </si>
  <si>
    <t>Total emissions (mt)</t>
  </si>
  <si>
    <t>vkm (thousands)</t>
  </si>
  <si>
    <t>total</t>
  </si>
  <si>
    <t>pkm (thousands)</t>
  </si>
  <si>
    <t>total pkm</t>
  </si>
  <si>
    <t>pkm per capita</t>
  </si>
  <si>
    <t>total (per cap)</t>
  </si>
  <si>
    <t>Max replacement</t>
  </si>
  <si>
    <t>Stock of new vehicles</t>
  </si>
  <si>
    <t>savings (kt)</t>
  </si>
  <si>
    <t>tonnes per vehicle</t>
  </si>
  <si>
    <t>remaining emissions</t>
  </si>
  <si>
    <t>Carbon savings scenario (kt)</t>
  </si>
  <si>
    <t>Annual Carbon savings (t/vehicle)</t>
  </si>
  <si>
    <t>Emissions factors (DECC 2011)</t>
  </si>
  <si>
    <t>DECC 2011 forecast</t>
  </si>
  <si>
    <t>DECC 'no policy' baseline</t>
  </si>
  <si>
    <t>CCC cost-effective path to 2050 (i.e. revised 4th Carbon Budget trajectory)</t>
  </si>
  <si>
    <t>Other fuel types emissions factors</t>
  </si>
  <si>
    <t>Fuel Type</t>
  </si>
  <si>
    <t>Units</t>
  </si>
  <si>
    <t>Burning Oil</t>
  </si>
  <si>
    <t>Tonnes</t>
  </si>
  <si>
    <t>Conversion factors</t>
  </si>
  <si>
    <t>kWh</t>
  </si>
  <si>
    <t>MJ/litre</t>
  </si>
  <si>
    <t>litres</t>
  </si>
  <si>
    <t>Natural Gas</t>
  </si>
  <si>
    <t>kWh in a MJ</t>
  </si>
  <si>
    <t>therms</t>
  </si>
  <si>
    <t>kWh in a GJ</t>
  </si>
  <si>
    <t>Gas Oil</t>
  </si>
  <si>
    <t>MWh in a toe</t>
  </si>
  <si>
    <t>ktoe to TJ</t>
  </si>
  <si>
    <t>kWh in 1L</t>
  </si>
  <si>
    <t>Burning oil</t>
  </si>
  <si>
    <t>Fuel Oil</t>
  </si>
  <si>
    <t>Industrial coal</t>
  </si>
  <si>
    <t>Domestic coal</t>
  </si>
  <si>
    <t>Coking coal</t>
  </si>
  <si>
    <t>Aviation spirit</t>
  </si>
  <si>
    <t>Aviation turbine fuel</t>
  </si>
  <si>
    <t>Other Petroleum gases</t>
  </si>
  <si>
    <t>Naptha</t>
  </si>
  <si>
    <t>Lubricants</t>
  </si>
  <si>
    <t>Petroleum Coke</t>
  </si>
  <si>
    <t>Refinery miscellaneous</t>
  </si>
  <si>
    <t xml:space="preserve">Tonnes of oil equivalent </t>
  </si>
  <si>
    <t>Personal</t>
  </si>
  <si>
    <t>Freight</t>
  </si>
  <si>
    <t>LAU1 Area</t>
  </si>
  <si>
    <t>Diesel Cars</t>
  </si>
  <si>
    <t>Petrol Cars</t>
  </si>
  <si>
    <t>Total</t>
  </si>
  <si>
    <t>Motorways</t>
  </si>
  <si>
    <t>A roads</t>
  </si>
  <si>
    <t>Minor roads</t>
  </si>
  <si>
    <t>Total consumption</t>
  </si>
  <si>
    <t>UKE4200</t>
  </si>
  <si>
    <t>Leeds</t>
  </si>
  <si>
    <t>England</t>
  </si>
  <si>
    <t>2012-based Subnational Population Projections</t>
  </si>
  <si>
    <t>Table 2: Local authorities and higher administrative areas within England</t>
  </si>
  <si>
    <t>Figures in thousands (to one decimal place)</t>
  </si>
  <si>
    <t>CODE</t>
  </si>
  <si>
    <t>AREA</t>
  </si>
  <si>
    <t>AGE GROUP</t>
  </si>
  <si>
    <t>E92000001</t>
  </si>
  <si>
    <t>All ages</t>
  </si>
  <si>
    <t>E08000035</t>
  </si>
  <si>
    <t>Outputs and Controls</t>
  </si>
  <si>
    <t>Private Actions</t>
  </si>
  <si>
    <t>Vehicle EMF</t>
  </si>
  <si>
    <r>
      <t xml:space="preserve">Emissions factors </t>
    </r>
    <r>
      <rPr>
        <sz val="11"/>
        <rFont val="Arial"/>
        <family val="2"/>
      </rPr>
      <t>(mostly from DEFRA company reporting)</t>
    </r>
  </si>
  <si>
    <r>
      <rPr>
        <b/>
        <sz val="10"/>
        <color theme="0"/>
        <rFont val="Arial"/>
        <family val="2"/>
      </rPr>
      <t>2015 Emissions Factors</t>
    </r>
    <r>
      <rPr>
        <sz val="10"/>
        <color theme="0"/>
        <rFont val="Arial"/>
        <family val="2"/>
      </rPr>
      <t xml:space="preserve">
(kg.CO</t>
    </r>
    <r>
      <rPr>
        <vertAlign val="subscript"/>
        <sz val="10"/>
        <color theme="0"/>
        <rFont val="Arial"/>
        <family val="2"/>
      </rPr>
      <t>2</t>
    </r>
    <r>
      <rPr>
        <sz val="10"/>
        <color theme="0"/>
        <rFont val="Arial"/>
        <family val="2"/>
      </rPr>
      <t>e / v-km)</t>
    </r>
  </si>
  <si>
    <r>
      <t xml:space="preserve">% split of
v-km 
</t>
    </r>
    <r>
      <rPr>
        <sz val="10"/>
        <color theme="0"/>
        <rFont val="Arial"/>
        <family val="2"/>
      </rPr>
      <t>(for type)</t>
    </r>
  </si>
  <si>
    <r>
      <rPr>
        <b/>
        <sz val="10"/>
        <color theme="0"/>
        <rFont val="Arial"/>
        <family val="2"/>
      </rPr>
      <t>2015 Emissions Factors</t>
    </r>
    <r>
      <rPr>
        <sz val="10"/>
        <color theme="0"/>
        <rFont val="Arial"/>
        <family val="2"/>
      </rPr>
      <t xml:space="preserve">
(kg.CO</t>
    </r>
    <r>
      <rPr>
        <vertAlign val="subscript"/>
        <sz val="10"/>
        <color theme="0"/>
        <rFont val="Arial"/>
        <family val="2"/>
      </rPr>
      <t>2</t>
    </r>
    <r>
      <rPr>
        <sz val="10"/>
        <color theme="0"/>
        <rFont val="Arial"/>
        <family val="2"/>
      </rPr>
      <t>e / p-km)</t>
    </r>
  </si>
  <si>
    <r>
      <t xml:space="preserve">Cars </t>
    </r>
    <r>
      <rPr>
        <sz val="10"/>
        <rFont val="Arial"/>
        <family val="2"/>
      </rPr>
      <t>(average)</t>
    </r>
  </si>
  <si>
    <r>
      <t xml:space="preserve">Vans </t>
    </r>
    <r>
      <rPr>
        <sz val="10"/>
        <rFont val="Arial"/>
        <family val="2"/>
      </rPr>
      <t>(average)</t>
    </r>
  </si>
  <si>
    <t>League Table</t>
  </si>
  <si>
    <t>Deployment</t>
  </si>
  <si>
    <r>
      <t>Electricity, kgCO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/kWh</t>
    </r>
  </si>
  <si>
    <r>
      <t>Road fuels, kgCO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/litre </t>
    </r>
  </si>
  <si>
    <r>
      <t>Kg 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/unit</t>
    </r>
  </si>
  <si>
    <t>Fuel Emission Factor</t>
  </si>
  <si>
    <t>Road transport energy consumption at regional and local authority level</t>
  </si>
  <si>
    <t>Road Transport energy consumption</t>
  </si>
  <si>
    <r>
      <t>LAU1 Code</t>
    </r>
    <r>
      <rPr>
        <b/>
        <vertAlign val="superscript"/>
        <sz val="11"/>
        <color theme="1"/>
        <rFont val="Arial"/>
        <family val="2"/>
      </rPr>
      <t>2</t>
    </r>
  </si>
  <si>
    <r>
      <t>Diesel LGV</t>
    </r>
    <r>
      <rPr>
        <b/>
        <vertAlign val="superscript"/>
        <sz val="11"/>
        <color theme="1"/>
        <rFont val="Arial"/>
        <family val="2"/>
      </rPr>
      <t>3</t>
    </r>
  </si>
  <si>
    <r>
      <t>Petrol LGV</t>
    </r>
    <r>
      <rPr>
        <b/>
        <vertAlign val="superscript"/>
        <sz val="11"/>
        <color theme="1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</si>
</sst>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0.000"/>
  </numFmts>
  <fonts count="3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vertAlign val="subscript"/>
      <sz val="10"/>
      <color theme="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rgb="FF7030A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Tahoma"/>
      <family val="2"/>
    </font>
    <font>
      <b/>
      <sz val="12"/>
      <color rgb="FF00B0F0"/>
      <name val="Arial"/>
      <family val="2"/>
    </font>
    <font>
      <b/>
      <vertAlign val="subscript"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9" tint="-0.249977111117893"/>
      <name val="Arial"/>
      <family val="2"/>
    </font>
    <font>
      <i/>
      <sz val="10"/>
      <color theme="1"/>
      <name val="Arial"/>
      <family val="2"/>
    </font>
    <font>
      <i/>
      <sz val="10"/>
      <color theme="9" tint="-0.249977111117893"/>
      <name val="Arial"/>
      <family val="2"/>
    </font>
    <font>
      <i/>
      <sz val="10"/>
      <color theme="7" tint="-0.249977111117893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i/>
      <sz val="12"/>
      <color theme="1"/>
      <name val="Calibri"/>
      <scheme val="minor"/>
    </font>
    <font>
      <b/>
      <sz val="14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2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rgb="FF00AEEF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Border="0" applyProtection="0"/>
    <xf numFmtId="0" fontId="31" fillId="0" borderId="0" applyNumberFormat="0" applyBorder="0" applyProtection="0">
      <alignment horizontal="left" vertical="center"/>
    </xf>
    <xf numFmtId="0" fontId="29" fillId="0" borderId="0" applyNumberFormat="0" applyBorder="0" applyProtection="0"/>
  </cellStyleXfs>
  <cellXfs count="176">
    <xf numFmtId="0" fontId="0" fillId="0" borderId="0" xfId="0"/>
    <xf numFmtId="0" fontId="0" fillId="0" borderId="0" xfId="0" applyFont="1"/>
    <xf numFmtId="0" fontId="4" fillId="2" borderId="0" xfId="0" applyFont="1" applyFill="1"/>
    <xf numFmtId="0" fontId="3" fillId="3" borderId="0" xfId="0" applyFont="1" applyFill="1"/>
    <xf numFmtId="0" fontId="5" fillId="3" borderId="0" xfId="0" applyFont="1" applyFill="1"/>
    <xf numFmtId="0" fontId="0" fillId="4" borderId="0" xfId="0" applyFill="1"/>
    <xf numFmtId="9" fontId="0" fillId="4" borderId="0" xfId="3" applyFont="1" applyFill="1"/>
    <xf numFmtId="2" fontId="0" fillId="0" borderId="0" xfId="0" applyNumberFormat="1"/>
    <xf numFmtId="0" fontId="0" fillId="5" borderId="0" xfId="0" applyFill="1"/>
    <xf numFmtId="9" fontId="0" fillId="5" borderId="0" xfId="3" applyFont="1" applyFill="1"/>
    <xf numFmtId="44" fontId="0" fillId="5" borderId="0" xfId="2" applyFont="1" applyFill="1"/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4" borderId="0" xfId="0" applyNumberFormat="1" applyFill="1"/>
    <xf numFmtId="0" fontId="0" fillId="0" borderId="0" xfId="0" applyFill="1"/>
    <xf numFmtId="0" fontId="0" fillId="2" borderId="0" xfId="0" applyFill="1"/>
    <xf numFmtId="2" fontId="0" fillId="5" borderId="0" xfId="0" applyNumberFormat="1" applyFill="1"/>
    <xf numFmtId="1" fontId="0" fillId="0" borderId="0" xfId="0" applyNumberFormat="1"/>
    <xf numFmtId="1" fontId="0" fillId="4" borderId="0" xfId="0" applyNumberFormat="1" applyFill="1"/>
    <xf numFmtId="2" fontId="0" fillId="5" borderId="0" xfId="0" applyNumberFormat="1" applyFill="1" applyAlignment="1">
      <alignment wrapText="1"/>
    </xf>
    <xf numFmtId="1" fontId="0" fillId="5" borderId="0" xfId="0" applyNumberFormat="1" applyFill="1"/>
    <xf numFmtId="0" fontId="3" fillId="3" borderId="0" xfId="0" applyFont="1" applyFill="1" applyAlignment="1">
      <alignment horizontal="center" vertical="center" wrapText="1"/>
    </xf>
    <xf numFmtId="2" fontId="0" fillId="0" borderId="0" xfId="0" applyNumberFormat="1" applyFill="1"/>
    <xf numFmtId="0" fontId="6" fillId="0" borderId="0" xfId="0" applyFont="1"/>
    <xf numFmtId="0" fontId="13" fillId="8" borderId="0" xfId="0" applyFont="1" applyFill="1" applyBorder="1" applyAlignment="1">
      <alignment vertical="center"/>
    </xf>
    <xf numFmtId="2" fontId="13" fillId="5" borderId="0" xfId="0" applyNumberFormat="1" applyFont="1" applyFill="1" applyBorder="1" applyAlignment="1">
      <alignment horizontal="center"/>
    </xf>
    <xf numFmtId="2" fontId="13" fillId="5" borderId="0" xfId="3" applyNumberFormat="1" applyFont="1" applyFill="1" applyBorder="1" applyAlignment="1">
      <alignment horizontal="center"/>
    </xf>
    <xf numFmtId="2" fontId="13" fillId="8" borderId="0" xfId="0" applyNumberFormat="1" applyFont="1" applyFill="1" applyBorder="1" applyAlignment="1">
      <alignment horizontal="center" vertical="center"/>
    </xf>
    <xf numFmtId="2" fontId="0" fillId="5" borderId="0" xfId="3" applyNumberFormat="1" applyFont="1" applyFill="1" applyBorder="1" applyAlignment="1">
      <alignment horizontal="center"/>
    </xf>
    <xf numFmtId="0" fontId="13" fillId="8" borderId="3" xfId="0" applyFont="1" applyFill="1" applyBorder="1" applyAlignment="1">
      <alignment vertical="center"/>
    </xf>
    <xf numFmtId="2" fontId="13" fillId="5" borderId="3" xfId="0" applyNumberFormat="1" applyFont="1" applyFill="1" applyBorder="1" applyAlignment="1">
      <alignment horizontal="center"/>
    </xf>
    <xf numFmtId="2" fontId="13" fillId="5" borderId="3" xfId="3" applyNumberFormat="1" applyFont="1" applyFill="1" applyBorder="1" applyAlignment="1">
      <alignment horizontal="center"/>
    </xf>
    <xf numFmtId="2" fontId="13" fillId="8" borderId="3" xfId="0" applyNumberFormat="1" applyFont="1" applyFill="1" applyBorder="1" applyAlignment="1">
      <alignment horizontal="center" vertical="center"/>
    </xf>
    <xf numFmtId="2" fontId="0" fillId="5" borderId="3" xfId="3" applyNumberFormat="1" applyFont="1" applyFill="1" applyBorder="1" applyAlignment="1">
      <alignment horizontal="center"/>
    </xf>
    <xf numFmtId="2" fontId="14" fillId="5" borderId="5" xfId="0" applyNumberFormat="1" applyFont="1" applyFill="1" applyBorder="1" applyAlignment="1">
      <alignment horizontal="center"/>
    </xf>
    <xf numFmtId="2" fontId="13" fillId="5" borderId="5" xfId="3" applyNumberFormat="1" applyFont="1" applyFill="1" applyBorder="1" applyAlignment="1">
      <alignment horizontal="center"/>
    </xf>
    <xf numFmtId="2" fontId="13" fillId="8" borderId="5" xfId="0" applyNumberFormat="1" applyFont="1" applyFill="1" applyBorder="1" applyAlignment="1">
      <alignment horizontal="center" vertical="center"/>
    </xf>
    <xf numFmtId="2" fontId="14" fillId="5" borderId="5" xfId="3" applyNumberFormat="1" applyFont="1" applyFill="1" applyBorder="1" applyAlignment="1">
      <alignment horizontal="center"/>
    </xf>
    <xf numFmtId="0" fontId="15" fillId="8" borderId="6" xfId="0" applyFont="1" applyFill="1" applyBorder="1" applyAlignment="1">
      <alignment horizontal="left" wrapText="1" indent="1"/>
    </xf>
    <xf numFmtId="0" fontId="16" fillId="8" borderId="6" xfId="0" applyFont="1" applyFill="1" applyBorder="1" applyAlignment="1"/>
    <xf numFmtId="2" fontId="17" fillId="5" borderId="3" xfId="0" applyNumberFormat="1" applyFont="1" applyFill="1" applyBorder="1" applyAlignment="1">
      <alignment horizontal="center" vertical="center"/>
    </xf>
    <xf numFmtId="2" fontId="0" fillId="5" borderId="3" xfId="0" applyNumberFormat="1" applyFont="1" applyFill="1" applyBorder="1" applyAlignment="1">
      <alignment horizontal="center" vertical="center"/>
    </xf>
    <xf numFmtId="2" fontId="14" fillId="5" borderId="3" xfId="3" applyNumberFormat="1" applyFont="1" applyFill="1" applyBorder="1" applyAlignment="1">
      <alignment horizontal="center" vertical="center"/>
    </xf>
    <xf numFmtId="2" fontId="13" fillId="5" borderId="5" xfId="0" applyNumberFormat="1" applyFon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2" fontId="0" fillId="5" borderId="0" xfId="0" applyNumberFormat="1" applyFont="1" applyFill="1" applyBorder="1" applyAlignment="1">
      <alignment horizontal="center"/>
    </xf>
    <xf numFmtId="2" fontId="12" fillId="8" borderId="0" xfId="0" applyNumberFormat="1" applyFont="1" applyFill="1" applyBorder="1" applyAlignment="1">
      <alignment horizontal="center" vertical="center"/>
    </xf>
    <xf numFmtId="2" fontId="17" fillId="5" borderId="0" xfId="0" applyNumberFormat="1" applyFont="1" applyFill="1" applyBorder="1" applyAlignment="1">
      <alignment horizontal="center"/>
    </xf>
    <xf numFmtId="2" fontId="0" fillId="5" borderId="3" xfId="0" applyNumberFormat="1" applyFont="1" applyFill="1" applyBorder="1" applyAlignment="1">
      <alignment horizontal="center"/>
    </xf>
    <xf numFmtId="2" fontId="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0" fillId="9" borderId="0" xfId="0" applyFill="1"/>
    <xf numFmtId="2" fontId="4" fillId="2" borderId="0" xfId="0" applyNumberFormat="1" applyFont="1" applyFill="1"/>
    <xf numFmtId="2" fontId="3" fillId="3" borderId="0" xfId="0" applyNumberFormat="1" applyFont="1" applyFill="1"/>
    <xf numFmtId="1" fontId="4" fillId="2" borderId="0" xfId="0" applyNumberFormat="1" applyFont="1" applyFill="1"/>
    <xf numFmtId="1" fontId="3" fillId="3" borderId="0" xfId="0" applyNumberFormat="1" applyFont="1" applyFill="1"/>
    <xf numFmtId="0" fontId="16" fillId="8" borderId="7" xfId="0" applyFont="1" applyFill="1" applyBorder="1" applyAlignment="1"/>
    <xf numFmtId="0" fontId="16" fillId="8" borderId="5" xfId="0" applyFont="1" applyFill="1" applyBorder="1"/>
    <xf numFmtId="0" fontId="16" fillId="8" borderId="4" xfId="0" applyFont="1" applyFill="1" applyBorder="1"/>
    <xf numFmtId="0" fontId="12" fillId="0" borderId="8" xfId="0" applyFont="1" applyFill="1" applyBorder="1"/>
    <xf numFmtId="164" fontId="25" fillId="0" borderId="7" xfId="0" applyNumberFormat="1" applyFont="1" applyBorder="1"/>
    <xf numFmtId="164" fontId="25" fillId="0" borderId="5" xfId="0" applyNumberFormat="1" applyFont="1" applyBorder="1"/>
    <xf numFmtId="164" fontId="0" fillId="0" borderId="5" xfId="0" applyNumberFormat="1" applyBorder="1"/>
    <xf numFmtId="164" fontId="0" fillId="0" borderId="5" xfId="0" applyNumberFormat="1" applyFont="1" applyBorder="1"/>
    <xf numFmtId="164" fontId="0" fillId="0" borderId="5" xfId="0" applyNumberFormat="1" applyFont="1" applyFill="1" applyBorder="1"/>
    <xf numFmtId="164" fontId="0" fillId="0" borderId="4" xfId="0" applyNumberFormat="1" applyBorder="1"/>
    <xf numFmtId="0" fontId="26" fillId="0" borderId="9" xfId="0" applyFont="1" applyBorder="1"/>
    <xf numFmtId="164" fontId="25" fillId="0" borderId="10" xfId="0" applyNumberFormat="1" applyFont="1" applyBorder="1"/>
    <xf numFmtId="164" fontId="25" fillId="0" borderId="0" xfId="0" applyNumberFormat="1" applyFont="1" applyBorder="1"/>
    <xf numFmtId="164" fontId="0" fillId="0" borderId="0" xfId="0" applyNumberFormat="1" applyBorder="1"/>
    <xf numFmtId="164" fontId="27" fillId="0" borderId="0" xfId="0" applyNumberFormat="1" applyFont="1" applyBorder="1"/>
    <xf numFmtId="164" fontId="27" fillId="0" borderId="1" xfId="0" applyNumberFormat="1" applyFont="1" applyBorder="1"/>
    <xf numFmtId="0" fontId="26" fillId="10" borderId="9" xfId="0" applyFont="1" applyFill="1" applyBorder="1"/>
    <xf numFmtId="164" fontId="25" fillId="10" borderId="10" xfId="0" applyNumberFormat="1" applyFont="1" applyFill="1" applyBorder="1"/>
    <xf numFmtId="164" fontId="25" fillId="10" borderId="0" xfId="0" applyNumberFormat="1" applyFont="1" applyFill="1" applyBorder="1"/>
    <xf numFmtId="164" fontId="0" fillId="10" borderId="0" xfId="0" applyNumberFormat="1" applyFill="1" applyBorder="1"/>
    <xf numFmtId="164" fontId="27" fillId="10" borderId="0" xfId="0" applyNumberFormat="1" applyFont="1" applyFill="1" applyBorder="1"/>
    <xf numFmtId="164" fontId="27" fillId="10" borderId="1" xfId="0" applyNumberFormat="1" applyFont="1" applyFill="1" applyBorder="1"/>
    <xf numFmtId="0" fontId="0" fillId="10" borderId="0" xfId="0" applyFill="1"/>
    <xf numFmtId="0" fontId="24" fillId="8" borderId="12" xfId="0" applyFont="1" applyFill="1" applyBorder="1" applyAlignment="1"/>
    <xf numFmtId="0" fontId="24" fillId="8" borderId="0" xfId="0" applyFont="1" applyFill="1" applyBorder="1" applyAlignment="1"/>
    <xf numFmtId="0" fontId="0" fillId="8" borderId="0" xfId="0" applyFill="1" applyBorder="1"/>
    <xf numFmtId="0" fontId="0" fillId="8" borderId="1" xfId="0" applyFill="1" applyBorder="1"/>
    <xf numFmtId="0" fontId="16" fillId="0" borderId="8" xfId="0" applyFont="1" applyBorder="1"/>
    <xf numFmtId="164" fontId="28" fillId="0" borderId="7" xfId="0" applyNumberFormat="1" applyFont="1" applyBorder="1" applyAlignment="1">
      <alignment horizontal="right"/>
    </xf>
    <xf numFmtId="164" fontId="28" fillId="0" borderId="5" xfId="0" applyNumberFormat="1" applyFont="1" applyBorder="1" applyAlignment="1">
      <alignment horizontal="right"/>
    </xf>
    <xf numFmtId="164" fontId="0" fillId="0" borderId="4" xfId="0" applyNumberFormat="1" applyFont="1" applyBorder="1"/>
    <xf numFmtId="0" fontId="16" fillId="0" borderId="11" xfId="0" applyFont="1" applyBorder="1"/>
    <xf numFmtId="164" fontId="28" fillId="0" borderId="12" xfId="0" applyNumberFormat="1" applyFont="1" applyBorder="1" applyAlignment="1">
      <alignment horizontal="right"/>
    </xf>
    <xf numFmtId="164" fontId="28" fillId="0" borderId="3" xfId="0" applyNumberFormat="1" applyFont="1" applyBorder="1" applyAlignment="1">
      <alignment horizontal="right"/>
    </xf>
    <xf numFmtId="164" fontId="0" fillId="0" borderId="3" xfId="0" applyNumberFormat="1" applyFont="1" applyBorder="1"/>
    <xf numFmtId="164" fontId="0" fillId="0" borderId="2" xfId="0" applyNumberFormat="1" applyFont="1" applyBorder="1"/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0" fillId="0" borderId="2" xfId="0" applyBorder="1"/>
    <xf numFmtId="0" fontId="16" fillId="8" borderId="8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 wrapText="1"/>
    </xf>
    <xf numFmtId="0" fontId="0" fillId="0" borderId="7" xfId="0" applyBorder="1"/>
    <xf numFmtId="1" fontId="0" fillId="0" borderId="4" xfId="0" applyNumberFormat="1" applyBorder="1"/>
    <xf numFmtId="0" fontId="16" fillId="0" borderId="9" xfId="0" applyFont="1" applyBorder="1"/>
    <xf numFmtId="164" fontId="0" fillId="0" borderId="1" xfId="0" applyNumberFormat="1" applyBorder="1"/>
    <xf numFmtId="0" fontId="0" fillId="0" borderId="4" xfId="0" applyFill="1" applyBorder="1"/>
    <xf numFmtId="0" fontId="0" fillId="0" borderId="8" xfId="0" applyFill="1" applyBorder="1"/>
    <xf numFmtId="164" fontId="0" fillId="0" borderId="2" xfId="0" applyNumberFormat="1" applyBorder="1"/>
    <xf numFmtId="0" fontId="0" fillId="0" borderId="1" xfId="0" applyFill="1" applyBorder="1"/>
    <xf numFmtId="0" fontId="0" fillId="0" borderId="9" xfId="0" applyFill="1" applyBorder="1"/>
    <xf numFmtId="0" fontId="0" fillId="0" borderId="4" xfId="0" applyBorder="1"/>
    <xf numFmtId="0" fontId="0" fillId="0" borderId="11" xfId="0" applyFont="1" applyFill="1" applyBorder="1"/>
    <xf numFmtId="2" fontId="0" fillId="0" borderId="11" xfId="0" applyNumberFormat="1" applyBorder="1"/>
    <xf numFmtId="1" fontId="30" fillId="11" borderId="0" xfId="4" applyNumberFormat="1" applyFont="1" applyFill="1" applyAlignment="1">
      <alignment horizontal="left" vertical="center"/>
    </xf>
    <xf numFmtId="1" fontId="30" fillId="11" borderId="0" xfId="5" applyNumberFormat="1" applyFont="1" applyFill="1" applyAlignment="1">
      <alignment horizontal="left" vertical="center"/>
    </xf>
    <xf numFmtId="3" fontId="30" fillId="11" borderId="0" xfId="1" applyNumberFormat="1" applyFont="1" applyFill="1" applyAlignment="1">
      <alignment horizontal="right" vertical="center"/>
    </xf>
    <xf numFmtId="3" fontId="32" fillId="11" borderId="0" xfId="1" applyNumberFormat="1" applyFont="1" applyFill="1" applyAlignment="1">
      <alignment horizontal="right" vertical="center"/>
    </xf>
    <xf numFmtId="0" fontId="0" fillId="11" borderId="0" xfId="0" applyFill="1"/>
    <xf numFmtId="1" fontId="33" fillId="11" borderId="0" xfId="0" applyNumberFormat="1" applyFont="1" applyFill="1" applyAlignment="1">
      <alignment horizontal="center" vertical="center"/>
    </xf>
    <xf numFmtId="0" fontId="34" fillId="0" borderId="0" xfId="0" applyFont="1"/>
    <xf numFmtId="0" fontId="34" fillId="4" borderId="0" xfId="0" applyFont="1" applyFill="1"/>
    <xf numFmtId="0" fontId="2" fillId="4" borderId="0" xfId="0" applyFont="1" applyFill="1"/>
    <xf numFmtId="0" fontId="4" fillId="0" borderId="0" xfId="0" applyFont="1" applyFill="1"/>
    <xf numFmtId="0" fontId="3" fillId="0" borderId="0" xfId="0" applyFont="1" applyFill="1"/>
    <xf numFmtId="1" fontId="35" fillId="12" borderId="15" xfId="6" applyNumberFormat="1" applyFont="1" applyFill="1" applyBorder="1" applyAlignment="1">
      <alignment horizontal="left" vertical="center"/>
    </xf>
    <xf numFmtId="1" fontId="15" fillId="12" borderId="15" xfId="6" applyNumberFormat="1" applyFont="1" applyFill="1" applyBorder="1" applyAlignment="1">
      <alignment vertical="center"/>
    </xf>
    <xf numFmtId="1" fontId="15" fillId="12" borderId="15" xfId="1" applyNumberFormat="1" applyFont="1" applyFill="1" applyBorder="1" applyAlignment="1">
      <alignment vertical="center"/>
    </xf>
    <xf numFmtId="1" fontId="15" fillId="12" borderId="15" xfId="6" applyNumberFormat="1" applyFont="1" applyFill="1" applyBorder="1" applyAlignment="1">
      <alignment horizontal="right" vertical="center"/>
    </xf>
    <xf numFmtId="1" fontId="15" fillId="12" borderId="0" xfId="6" applyNumberFormat="1" applyFont="1" applyFill="1" applyAlignment="1">
      <alignment vertical="center"/>
    </xf>
    <xf numFmtId="1" fontId="15" fillId="12" borderId="0" xfId="1" applyNumberFormat="1" applyFont="1" applyFill="1" applyAlignment="1">
      <alignment vertical="center"/>
    </xf>
    <xf numFmtId="0" fontId="15" fillId="8" borderId="1" xfId="0" applyFont="1" applyFill="1" applyBorder="1" applyAlignment="1">
      <alignment horizontal="center" vertical="center"/>
    </xf>
    <xf numFmtId="0" fontId="16" fillId="8" borderId="0" xfId="0" applyFont="1" applyFill="1" applyAlignment="1">
      <alignment horizontal="left" indent="1"/>
    </xf>
    <xf numFmtId="2" fontId="18" fillId="5" borderId="5" xfId="3" applyNumberFormat="1" applyFont="1" applyFill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left" indent="1"/>
    </xf>
    <xf numFmtId="2" fontId="14" fillId="5" borderId="5" xfId="3" applyNumberFormat="1" applyFont="1" applyFill="1" applyBorder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0" fontId="16" fillId="8" borderId="0" xfId="0" applyFont="1" applyFill="1" applyBorder="1" applyAlignment="1">
      <alignment horizontal="left" indent="2"/>
    </xf>
    <xf numFmtId="0" fontId="16" fillId="8" borderId="3" xfId="0" applyFont="1" applyFill="1" applyBorder="1" applyAlignment="1">
      <alignment horizontal="left" indent="1"/>
    </xf>
    <xf numFmtId="2" fontId="14" fillId="5" borderId="0" xfId="3" applyNumberFormat="1" applyFont="1" applyFill="1" applyBorder="1" applyAlignment="1">
      <alignment horizontal="center" vertical="center"/>
    </xf>
    <xf numFmtId="2" fontId="14" fillId="5" borderId="3" xfId="3" applyNumberFormat="1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left" vertical="center" wrapText="1" indent="2"/>
    </xf>
    <xf numFmtId="0" fontId="11" fillId="8" borderId="1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left" vertical="center" indent="1"/>
    </xf>
    <xf numFmtId="0" fontId="12" fillId="8" borderId="3" xfId="0" applyFont="1" applyFill="1" applyBorder="1" applyAlignment="1">
      <alignment horizontal="left" vertical="center" indent="2"/>
    </xf>
    <xf numFmtId="0" fontId="12" fillId="8" borderId="0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left" vertical="center" wrapText="1" indent="2"/>
    </xf>
    <xf numFmtId="0" fontId="8" fillId="7" borderId="0" xfId="0" applyFont="1" applyFill="1" applyBorder="1" applyAlignment="1">
      <alignment horizontal="center" vertical="center" wrapText="1"/>
    </xf>
    <xf numFmtId="2" fontId="0" fillId="5" borderId="0" xfId="3" applyNumberFormat="1" applyFont="1" applyFill="1" applyBorder="1" applyAlignment="1">
      <alignment horizontal="center" vertical="center"/>
    </xf>
    <xf numFmtId="2" fontId="0" fillId="5" borderId="3" xfId="3" applyNumberFormat="1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left" vertical="center" wrapText="1" indent="2"/>
    </xf>
    <xf numFmtId="0" fontId="8" fillId="6" borderId="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15" fillId="12" borderId="17" xfId="6" applyNumberFormat="1" applyFont="1" applyFill="1" applyBorder="1" applyAlignment="1">
      <alignment horizontal="center" vertical="center"/>
    </xf>
    <xf numFmtId="1" fontId="15" fillId="12" borderId="15" xfId="6" applyNumberFormat="1" applyFont="1" applyFill="1" applyBorder="1" applyAlignment="1">
      <alignment horizontal="center" vertical="center"/>
    </xf>
    <xf numFmtId="1" fontId="15" fillId="12" borderId="16" xfId="6" applyNumberFormat="1" applyFont="1" applyFill="1" applyBorder="1" applyAlignment="1">
      <alignment horizontal="center" vertical="center"/>
    </xf>
    <xf numFmtId="1" fontId="15" fillId="12" borderId="17" xfId="1" applyNumberFormat="1" applyFont="1" applyFill="1" applyBorder="1" applyAlignment="1">
      <alignment horizontal="center" vertical="center"/>
    </xf>
    <xf numFmtId="1" fontId="15" fillId="12" borderId="15" xfId="6" applyNumberFormat="1" applyFont="1" applyFill="1" applyBorder="1" applyAlignment="1">
      <alignment horizontal="center" vertical="center" wrapText="1"/>
    </xf>
    <xf numFmtId="0" fontId="37" fillId="0" borderId="0" xfId="0" applyFont="1"/>
  </cellXfs>
  <cellStyles count="7">
    <cellStyle name="Comma" xfId="1" builtinId="3"/>
    <cellStyle name="Currency" xfId="2" builtinId="4"/>
    <cellStyle name="Normal" xfId="0" builtinId="0"/>
    <cellStyle name="Normal 2 2" xfId="4"/>
    <cellStyle name="Normal 6" xfId="6"/>
    <cellStyle name="Percent" xfId="3" builtinId="5"/>
    <cellStyle name="Source_1_1" xf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980385785684"/>
          <c:y val="0.0514005540974045"/>
          <c:w val="0.833630704113106"/>
          <c:h val="0.832619568387285"/>
        </c:manualLayout>
      </c:layout>
      <c:scatterChart>
        <c:scatterStyle val="smoothMarker"/>
        <c:varyColors val="0"/>
        <c:ser>
          <c:idx val="0"/>
          <c:order val="0"/>
          <c:tx>
            <c:v>Electricity - DECC 2011 forecast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8"/>
              <c:pt idx="0">
                <c:v>2013.0</c:v>
              </c:pt>
              <c:pt idx="1">
                <c:v>2014.0</c:v>
              </c:pt>
              <c:pt idx="2">
                <c:v>2015.0</c:v>
              </c:pt>
              <c:pt idx="3">
                <c:v>2016.0</c:v>
              </c:pt>
              <c:pt idx="4">
                <c:v>2017.0</c:v>
              </c:pt>
              <c:pt idx="5">
                <c:v>2018.0</c:v>
              </c:pt>
              <c:pt idx="6">
                <c:v>2019.0</c:v>
              </c:pt>
              <c:pt idx="7">
                <c:v>2020.0</c:v>
              </c:pt>
              <c:pt idx="8">
                <c:v>2021.0</c:v>
              </c:pt>
              <c:pt idx="9">
                <c:v>2022.0</c:v>
              </c:pt>
              <c:pt idx="10">
                <c:v>2023.0</c:v>
              </c:pt>
              <c:pt idx="11">
                <c:v>2024.0</c:v>
              </c:pt>
              <c:pt idx="12">
                <c:v>2025.0</c:v>
              </c:pt>
              <c:pt idx="13">
                <c:v>2026.0</c:v>
              </c:pt>
              <c:pt idx="14">
                <c:v>2027.0</c:v>
              </c:pt>
              <c:pt idx="15">
                <c:v>2028.0</c:v>
              </c:pt>
              <c:pt idx="16">
                <c:v>2029.0</c:v>
              </c:pt>
              <c:pt idx="17">
                <c:v>2030.0</c:v>
              </c:pt>
            </c:numLit>
          </c:xVal>
          <c:yVal>
            <c:numLit>
              <c:formatCode>General</c:formatCode>
              <c:ptCount val="18"/>
              <c:pt idx="0">
                <c:v>0.444798824986742</c:v>
              </c:pt>
              <c:pt idx="1">
                <c:v>0.444531352190876</c:v>
              </c:pt>
              <c:pt idx="2">
                <c:v>0.407351424736203</c:v>
              </c:pt>
              <c:pt idx="3">
                <c:v>0.362475683559813</c:v>
              </c:pt>
              <c:pt idx="4">
                <c:v>0.347055158837428</c:v>
              </c:pt>
              <c:pt idx="5">
                <c:v>0.302415726610126</c:v>
              </c:pt>
              <c:pt idx="6">
                <c:v>0.292593692706335</c:v>
              </c:pt>
              <c:pt idx="7">
                <c:v>0.302199574069305</c:v>
              </c:pt>
              <c:pt idx="8">
                <c:v>0.283262027570658</c:v>
              </c:pt>
              <c:pt idx="9">
                <c:v>0.2624047624601</c:v>
              </c:pt>
              <c:pt idx="10">
                <c:v>0.249405132873537</c:v>
              </c:pt>
              <c:pt idx="11">
                <c:v>0.244975738050618</c:v>
              </c:pt>
              <c:pt idx="12">
                <c:v>0.228281000851109</c:v>
              </c:pt>
              <c:pt idx="13">
                <c:v>0.215495600794369</c:v>
              </c:pt>
              <c:pt idx="14">
                <c:v>0.202710200737628</c:v>
              </c:pt>
              <c:pt idx="15">
                <c:v>0.189924800680888</c:v>
              </c:pt>
              <c:pt idx="16">
                <c:v>0.177139400624147</c:v>
              </c:pt>
              <c:pt idx="17">
                <c:v>0.164354000567406</c:v>
              </c:pt>
            </c:numLit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2B5-AE4C-9A2B-213E15A36D32}"/>
            </c:ext>
          </c:extLst>
        </c:ser>
        <c:ser>
          <c:idx val="1"/>
          <c:order val="1"/>
          <c:tx>
            <c:v>Electricity - DECC no policy baseline</c:v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8"/>
              <c:pt idx="0">
                <c:v>2013.0</c:v>
              </c:pt>
              <c:pt idx="1">
                <c:v>2014.0</c:v>
              </c:pt>
              <c:pt idx="2">
                <c:v>2015.0</c:v>
              </c:pt>
              <c:pt idx="3">
                <c:v>2016.0</c:v>
              </c:pt>
              <c:pt idx="4">
                <c:v>2017.0</c:v>
              </c:pt>
              <c:pt idx="5">
                <c:v>2018.0</c:v>
              </c:pt>
              <c:pt idx="6">
                <c:v>2019.0</c:v>
              </c:pt>
              <c:pt idx="7">
                <c:v>2020.0</c:v>
              </c:pt>
              <c:pt idx="8">
                <c:v>2021.0</c:v>
              </c:pt>
              <c:pt idx="9">
                <c:v>2022.0</c:v>
              </c:pt>
              <c:pt idx="10">
                <c:v>2023.0</c:v>
              </c:pt>
              <c:pt idx="11">
                <c:v>2024.0</c:v>
              </c:pt>
              <c:pt idx="12">
                <c:v>2025.0</c:v>
              </c:pt>
              <c:pt idx="13">
                <c:v>2026.0</c:v>
              </c:pt>
              <c:pt idx="14">
                <c:v>2027.0</c:v>
              </c:pt>
              <c:pt idx="15">
                <c:v>2028.0</c:v>
              </c:pt>
              <c:pt idx="16">
                <c:v>2029.0</c:v>
              </c:pt>
              <c:pt idx="17">
                <c:v>2030.0</c:v>
              </c:pt>
            </c:numLit>
          </c:xVal>
          <c:yVal>
            <c:numLit>
              <c:formatCode>General</c:formatCode>
              <c:ptCount val="18"/>
              <c:pt idx="0">
                <c:v>0.499162752095155</c:v>
              </c:pt>
              <c:pt idx="1">
                <c:v>0.489976018308504</c:v>
              </c:pt>
              <c:pt idx="2">
                <c:v>0.480789284521852</c:v>
              </c:pt>
              <c:pt idx="3">
                <c:v>0.471602550735201</c:v>
              </c:pt>
              <c:pt idx="4">
                <c:v>0.462415816948549</c:v>
              </c:pt>
              <c:pt idx="5">
                <c:v>0.453229083161897</c:v>
              </c:pt>
              <c:pt idx="6">
                <c:v>0.444042349375246</c:v>
              </c:pt>
              <c:pt idx="7">
                <c:v>0.434855615588595</c:v>
              </c:pt>
              <c:pt idx="8">
                <c:v>0.424667467538862</c:v>
              </c:pt>
              <c:pt idx="9">
                <c:v>0.414479319489129</c:v>
              </c:pt>
              <c:pt idx="10">
                <c:v>0.404291171439397</c:v>
              </c:pt>
              <c:pt idx="11">
                <c:v>0.394103023389664</c:v>
              </c:pt>
              <c:pt idx="12">
                <c:v>0.383914875339932</c:v>
              </c:pt>
              <c:pt idx="13">
                <c:v>0.378083526334624</c:v>
              </c:pt>
              <c:pt idx="14">
                <c:v>0.372252177329315</c:v>
              </c:pt>
              <c:pt idx="15">
                <c:v>0.366420828324007</c:v>
              </c:pt>
              <c:pt idx="16">
                <c:v>0.360589479318699</c:v>
              </c:pt>
              <c:pt idx="17">
                <c:v>0.35475813031339</c:v>
              </c:pt>
            </c:numLit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2B5-AE4C-9A2B-213E15A36D32}"/>
            </c:ext>
          </c:extLst>
        </c:ser>
        <c:ser>
          <c:idx val="2"/>
          <c:order val="2"/>
          <c:tx>
            <c:v>Electricity - CCC cost-effective path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8"/>
              <c:pt idx="0">
                <c:v>2013.0</c:v>
              </c:pt>
              <c:pt idx="1">
                <c:v>2014.0</c:v>
              </c:pt>
              <c:pt idx="2">
                <c:v>2015.0</c:v>
              </c:pt>
              <c:pt idx="3">
                <c:v>2016.0</c:v>
              </c:pt>
              <c:pt idx="4">
                <c:v>2017.0</c:v>
              </c:pt>
              <c:pt idx="5">
                <c:v>2018.0</c:v>
              </c:pt>
              <c:pt idx="6">
                <c:v>2019.0</c:v>
              </c:pt>
              <c:pt idx="7">
                <c:v>2020.0</c:v>
              </c:pt>
              <c:pt idx="8">
                <c:v>2021.0</c:v>
              </c:pt>
              <c:pt idx="9">
                <c:v>2022.0</c:v>
              </c:pt>
              <c:pt idx="10">
                <c:v>2023.0</c:v>
              </c:pt>
              <c:pt idx="11">
                <c:v>2024.0</c:v>
              </c:pt>
              <c:pt idx="12">
                <c:v>2025.0</c:v>
              </c:pt>
              <c:pt idx="13">
                <c:v>2026.0</c:v>
              </c:pt>
              <c:pt idx="14">
                <c:v>2027.0</c:v>
              </c:pt>
              <c:pt idx="15">
                <c:v>2028.0</c:v>
              </c:pt>
              <c:pt idx="16">
                <c:v>2029.0</c:v>
              </c:pt>
              <c:pt idx="17">
                <c:v>2030.0</c:v>
              </c:pt>
            </c:numLit>
          </c:xVal>
          <c:yVal>
            <c:numLit>
              <c:formatCode>General</c:formatCode>
              <c:ptCount val="18"/>
              <c:pt idx="0">
                <c:v>0.499162752095155</c:v>
              </c:pt>
              <c:pt idx="1">
                <c:v>0.467843617386919</c:v>
              </c:pt>
              <c:pt idx="2">
                <c:v>0.436524482678683</c:v>
              </c:pt>
              <c:pt idx="3">
                <c:v>0.405205347970447</c:v>
              </c:pt>
              <c:pt idx="4">
                <c:v>0.37388621326221</c:v>
              </c:pt>
              <c:pt idx="5">
                <c:v>0.342567078553974</c:v>
              </c:pt>
              <c:pt idx="6">
                <c:v>0.311247943845738</c:v>
              </c:pt>
              <c:pt idx="7">
                <c:v>0.279928809137502</c:v>
              </c:pt>
              <c:pt idx="8">
                <c:v>0.242924681759368</c:v>
              </c:pt>
              <c:pt idx="9">
                <c:v>0.205920554381235</c:v>
              </c:pt>
              <c:pt idx="10">
                <c:v>0.168916427003101</c:v>
              </c:pt>
              <c:pt idx="11">
                <c:v>0.131912299624967</c:v>
              </c:pt>
              <c:pt idx="12">
                <c:v>0.0949081722468336</c:v>
              </c:pt>
              <c:pt idx="13">
                <c:v>0.0867419505250105</c:v>
              </c:pt>
              <c:pt idx="14">
                <c:v>0.0785757288031873</c:v>
              </c:pt>
              <c:pt idx="15">
                <c:v>0.0704095070813642</c:v>
              </c:pt>
              <c:pt idx="16">
                <c:v>0.062243285359541</c:v>
              </c:pt>
              <c:pt idx="17">
                <c:v>0.0540770636377179</c:v>
              </c:pt>
            </c:numLit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2B5-AE4C-9A2B-213E15A36D32}"/>
            </c:ext>
          </c:extLst>
        </c:ser>
        <c:ser>
          <c:idx val="4"/>
          <c:order val="3"/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14"/>
              <c:pt idx="0">
                <c:v>2000.0</c:v>
              </c:pt>
              <c:pt idx="1">
                <c:v>2001.0</c:v>
              </c:pt>
              <c:pt idx="2">
                <c:v>2002.0</c:v>
              </c:pt>
              <c:pt idx="3">
                <c:v>2003.0</c:v>
              </c:pt>
              <c:pt idx="4">
                <c:v>2004.0</c:v>
              </c:pt>
              <c:pt idx="5">
                <c:v>2005.0</c:v>
              </c:pt>
              <c:pt idx="6">
                <c:v>2006.0</c:v>
              </c:pt>
              <c:pt idx="7">
                <c:v>2007.0</c:v>
              </c:pt>
              <c:pt idx="8">
                <c:v>2008.0</c:v>
              </c:pt>
              <c:pt idx="9">
                <c:v>2009.0</c:v>
              </c:pt>
              <c:pt idx="10">
                <c:v>2010.0</c:v>
              </c:pt>
              <c:pt idx="11">
                <c:v>2011.0</c:v>
              </c:pt>
              <c:pt idx="12">
                <c:v>2012.0</c:v>
              </c:pt>
              <c:pt idx="13">
                <c:v>2013.0</c:v>
              </c:pt>
            </c:numLit>
          </c:xVal>
          <c:yVal>
            <c:numLit>
              <c:formatCode>General</c:formatCode>
              <c:ptCount val="14"/>
              <c:pt idx="0">
                <c:v>0.477439428205054</c:v>
              </c:pt>
              <c:pt idx="1">
                <c:v>0.49189978759695</c:v>
              </c:pt>
              <c:pt idx="2">
                <c:v>0.477817886556818</c:v>
              </c:pt>
              <c:pt idx="3">
                <c:v>0.491997724454748</c:v>
              </c:pt>
              <c:pt idx="4">
                <c:v>0.496736502175813</c:v>
              </c:pt>
              <c:pt idx="5">
                <c:v>0.490254011946043</c:v>
              </c:pt>
              <c:pt idx="6">
                <c:v>0.517202297399437</c:v>
              </c:pt>
              <c:pt idx="7">
                <c:v>0.505128091151944</c:v>
              </c:pt>
              <c:pt idx="8">
                <c:v>0.517268285358804</c:v>
              </c:pt>
              <c:pt idx="9">
                <c:v>0.472585192261051</c:v>
              </c:pt>
              <c:pt idx="10">
                <c:v>0.470758905846056</c:v>
              </c:pt>
              <c:pt idx="11">
                <c:v>0.451101439514486</c:v>
              </c:pt>
              <c:pt idx="12">
                <c:v>0.463292606706192</c:v>
              </c:pt>
              <c:pt idx="13">
                <c:v>0.444798824986742</c:v>
              </c:pt>
            </c:numLit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2B5-AE4C-9A2B-213E15A36D32}"/>
            </c:ext>
          </c:extLst>
        </c:ser>
        <c:ser>
          <c:idx val="3"/>
          <c:order val="4"/>
          <c:tx>
            <c:v>Measured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14"/>
              <c:pt idx="0">
                <c:v>2000.0</c:v>
              </c:pt>
              <c:pt idx="1">
                <c:v>2001.0</c:v>
              </c:pt>
              <c:pt idx="2">
                <c:v>2002.0</c:v>
              </c:pt>
              <c:pt idx="3">
                <c:v>2003.0</c:v>
              </c:pt>
              <c:pt idx="4">
                <c:v>2004.0</c:v>
              </c:pt>
              <c:pt idx="5">
                <c:v>2005.0</c:v>
              </c:pt>
              <c:pt idx="6">
                <c:v>2006.0</c:v>
              </c:pt>
              <c:pt idx="7">
                <c:v>2007.0</c:v>
              </c:pt>
              <c:pt idx="8">
                <c:v>2008.0</c:v>
              </c:pt>
              <c:pt idx="9">
                <c:v>2009.0</c:v>
              </c:pt>
              <c:pt idx="10">
                <c:v>2010.0</c:v>
              </c:pt>
              <c:pt idx="11">
                <c:v>2011.0</c:v>
              </c:pt>
              <c:pt idx="12">
                <c:v>2012.0</c:v>
              </c:pt>
              <c:pt idx="13">
                <c:v>2013.0</c:v>
              </c:pt>
            </c:numLit>
          </c:xVal>
          <c:yVal>
            <c:numLit>
              <c:formatCode>General</c:formatCode>
              <c:ptCount val="14"/>
              <c:pt idx="0">
                <c:v>0.477439428205054</c:v>
              </c:pt>
              <c:pt idx="1">
                <c:v>0.49189978759695</c:v>
              </c:pt>
              <c:pt idx="2">
                <c:v>0.477817886556818</c:v>
              </c:pt>
              <c:pt idx="3">
                <c:v>0.491997724454748</c:v>
              </c:pt>
              <c:pt idx="4">
                <c:v>0.496736502175813</c:v>
              </c:pt>
              <c:pt idx="5">
                <c:v>0.490254011946043</c:v>
              </c:pt>
              <c:pt idx="6">
                <c:v>0.517202297399437</c:v>
              </c:pt>
              <c:pt idx="7">
                <c:v>0.550979911249786</c:v>
              </c:pt>
              <c:pt idx="8">
                <c:v>0.54372172992675</c:v>
              </c:pt>
              <c:pt idx="9">
                <c:v>0.493213011063103</c:v>
              </c:pt>
              <c:pt idx="10">
                <c:v>0.49915826465382</c:v>
              </c:pt>
              <c:pt idx="11">
                <c:v>0.483938649737335</c:v>
              </c:pt>
              <c:pt idx="12">
                <c:v>0.543874737882</c:v>
              </c:pt>
              <c:pt idx="13">
                <c:v>0.499162752095155</c:v>
              </c:pt>
            </c:numLit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2B5-AE4C-9A2B-213E15A36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2475280"/>
        <c:axId val="-2052708864"/>
      </c:scatterChart>
      <c:valAx>
        <c:axId val="-2052475280"/>
        <c:scaling>
          <c:orientation val="minMax"/>
          <c:max val="2030.0"/>
          <c:min val="2000.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2052708864"/>
        <c:crosses val="autoZero"/>
        <c:crossBetween val="midCat"/>
      </c:valAx>
      <c:valAx>
        <c:axId val="-20527088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GB" sz="1100"/>
                  <a:t>Emissions</a:t>
                </a:r>
                <a:r>
                  <a:rPr lang="en-GB" sz="1100" baseline="0"/>
                  <a:t> intensity (kg.CO</a:t>
                </a:r>
                <a:r>
                  <a:rPr lang="en-GB" sz="1100" baseline="-25000"/>
                  <a:t>2</a:t>
                </a:r>
                <a:r>
                  <a:rPr lang="en-GB" sz="1100" baseline="0"/>
                  <a:t>e/kWh)</a:t>
                </a:r>
                <a:endParaRPr lang="en-GB" sz="1100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-205247528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12128146453089"/>
          <c:y val="0.673471530344421"/>
          <c:w val="0.551487414187643"/>
          <c:h val="0.166667380863106"/>
        </c:manualLayout>
      </c:layout>
      <c:overlay val="0"/>
      <c:spPr>
        <a:noFill/>
        <a:ln w="12700">
          <a:solidFill>
            <a:srgbClr val="808080"/>
          </a:solidFill>
          <a:prstDash val="lgDash"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9</xdr:col>
      <xdr:colOff>612775</xdr:colOff>
      <xdr:row>27</xdr:row>
      <xdr:rowOff>47625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81"/>
  <sheetViews>
    <sheetView showGridLines="0" zoomScale="75" workbookViewId="0">
      <selection activeCell="C27" sqref="C27"/>
    </sheetView>
  </sheetViews>
  <sheetFormatPr baseColWidth="10" defaultRowHeight="16" x14ac:dyDescent="0.2"/>
  <cols>
    <col min="1" max="1" width="34.1640625" bestFit="1" customWidth="1"/>
  </cols>
  <sheetData>
    <row r="2" spans="1:2" s="2" customFormat="1" ht="21" x14ac:dyDescent="0.25">
      <c r="A2" s="2" t="s">
        <v>220</v>
      </c>
    </row>
    <row r="5" spans="1:2" ht="19" x14ac:dyDescent="0.25">
      <c r="A5" s="4" t="s">
        <v>0</v>
      </c>
      <c r="B5" s="4" t="s">
        <v>1</v>
      </c>
    </row>
    <row r="6" spans="1:2" x14ac:dyDescent="0.2">
      <c r="A6" s="5" t="s">
        <v>2</v>
      </c>
      <c r="B6" s="5">
        <v>0.2</v>
      </c>
    </row>
    <row r="7" spans="1:2" x14ac:dyDescent="0.2">
      <c r="A7" s="5" t="s">
        <v>3</v>
      </c>
      <c r="B7" s="6">
        <v>0.05</v>
      </c>
    </row>
    <row r="8" spans="1:2" x14ac:dyDescent="0.2">
      <c r="A8" s="5" t="s">
        <v>4</v>
      </c>
      <c r="B8" s="6">
        <v>0.02</v>
      </c>
    </row>
    <row r="9" spans="1:2" x14ac:dyDescent="0.2">
      <c r="A9" s="5" t="s">
        <v>5</v>
      </c>
      <c r="B9" s="5">
        <v>-6.2212099843357016E-3</v>
      </c>
    </row>
    <row r="10" spans="1:2" x14ac:dyDescent="0.2">
      <c r="A10" s="3" t="s">
        <v>6</v>
      </c>
      <c r="B10" s="3"/>
    </row>
    <row r="11" spans="1:2" x14ac:dyDescent="0.2">
      <c r="A11" s="5" t="s">
        <v>7</v>
      </c>
      <c r="B11" s="5">
        <v>10</v>
      </c>
    </row>
    <row r="12" spans="1:2" x14ac:dyDescent="0.2">
      <c r="A12" s="5" t="s">
        <v>8</v>
      </c>
      <c r="B12" s="5">
        <v>16</v>
      </c>
    </row>
    <row r="13" spans="1:2" x14ac:dyDescent="0.2">
      <c r="A13" s="5" t="s">
        <v>9</v>
      </c>
      <c r="B13" s="5">
        <v>12</v>
      </c>
    </row>
    <row r="14" spans="1:2" x14ac:dyDescent="0.2">
      <c r="A14" s="3" t="s">
        <v>10</v>
      </c>
      <c r="B14" s="3"/>
    </row>
    <row r="15" spans="1:2" x14ac:dyDescent="0.2">
      <c r="A15" s="5" t="s">
        <v>7</v>
      </c>
      <c r="B15" s="5">
        <v>150000</v>
      </c>
    </row>
    <row r="16" spans="1:2" x14ac:dyDescent="0.2">
      <c r="A16" s="5" t="s">
        <v>8</v>
      </c>
      <c r="B16" s="5">
        <v>10000</v>
      </c>
    </row>
    <row r="17" spans="1:45" x14ac:dyDescent="0.2">
      <c r="A17" s="5" t="s">
        <v>9</v>
      </c>
      <c r="B17" s="5">
        <v>10000</v>
      </c>
    </row>
    <row r="20" spans="1:45" s="12" customFormat="1" ht="48" x14ac:dyDescent="0.2">
      <c r="A20" s="11"/>
      <c r="B20" s="11" t="s">
        <v>11</v>
      </c>
      <c r="C20" s="11" t="s">
        <v>12</v>
      </c>
      <c r="D20" s="11" t="s">
        <v>13</v>
      </c>
    </row>
    <row r="21" spans="1:45" x14ac:dyDescent="0.2">
      <c r="A21" s="8" t="s">
        <v>14</v>
      </c>
      <c r="B21" s="9">
        <v>0.47130170867599275</v>
      </c>
      <c r="C21" s="10">
        <v>3.5428206853346107</v>
      </c>
      <c r="D21" s="9">
        <v>0.24424543538100574</v>
      </c>
    </row>
    <row r="22" spans="1:45" x14ac:dyDescent="0.2">
      <c r="A22" s="8" t="s">
        <v>15</v>
      </c>
      <c r="B22" s="9">
        <v>0.57939646753702378</v>
      </c>
      <c r="C22" s="10">
        <v>3.1236757716579282</v>
      </c>
      <c r="D22" s="9">
        <v>0.14381489940504233</v>
      </c>
    </row>
    <row r="23" spans="1:45" x14ac:dyDescent="0.2">
      <c r="A23" s="8" t="s">
        <v>16</v>
      </c>
      <c r="B23" s="9">
        <v>0.67624807197624792</v>
      </c>
      <c r="C23" s="10">
        <v>2.6644299633027981</v>
      </c>
      <c r="D23" s="9">
        <v>0.10658728886961399</v>
      </c>
    </row>
    <row r="26" spans="1:45" s="18" customFormat="1" x14ac:dyDescent="0.2">
      <c r="A26" s="18" t="s">
        <v>17</v>
      </c>
      <c r="B26" s="18">
        <v>2017</v>
      </c>
      <c r="C26" s="18">
        <v>2018</v>
      </c>
      <c r="D26" s="18">
        <v>2019</v>
      </c>
      <c r="E26" s="18">
        <v>2020</v>
      </c>
      <c r="F26" s="18">
        <v>2021</v>
      </c>
      <c r="G26" s="18">
        <v>2022</v>
      </c>
      <c r="H26" s="18">
        <v>2023</v>
      </c>
      <c r="I26" s="18">
        <v>2024</v>
      </c>
      <c r="J26" s="18">
        <v>2025</v>
      </c>
      <c r="K26" s="18">
        <v>2026</v>
      </c>
      <c r="L26" s="18">
        <v>2027</v>
      </c>
      <c r="M26" s="18">
        <v>2028</v>
      </c>
      <c r="N26" s="18">
        <v>2029</v>
      </c>
      <c r="O26" s="18">
        <v>2030</v>
      </c>
      <c r="P26" s="18">
        <v>2031</v>
      </c>
      <c r="Q26" s="18">
        <v>2032</v>
      </c>
      <c r="R26" s="18">
        <v>2033</v>
      </c>
      <c r="S26" s="18">
        <v>2034</v>
      </c>
      <c r="T26" s="18">
        <v>2035</v>
      </c>
      <c r="U26" s="18">
        <v>2036</v>
      </c>
      <c r="V26" s="18">
        <v>2037</v>
      </c>
      <c r="W26" s="18">
        <v>2038</v>
      </c>
      <c r="X26" s="18">
        <v>2039</v>
      </c>
      <c r="Y26" s="18">
        <v>2040</v>
      </c>
      <c r="Z26" s="18">
        <v>2041</v>
      </c>
      <c r="AA26" s="18">
        <v>2042</v>
      </c>
      <c r="AB26" s="18">
        <v>2043</v>
      </c>
      <c r="AC26" s="18">
        <v>2044</v>
      </c>
      <c r="AD26" s="18">
        <v>2045</v>
      </c>
      <c r="AE26" s="18">
        <v>2046</v>
      </c>
      <c r="AF26" s="18">
        <v>2047</v>
      </c>
      <c r="AG26" s="18">
        <v>2048</v>
      </c>
      <c r="AH26" s="18">
        <v>2049</v>
      </c>
      <c r="AI26" s="18">
        <v>2050</v>
      </c>
      <c r="AJ26" s="18">
        <v>2051</v>
      </c>
      <c r="AK26" s="18">
        <v>2052</v>
      </c>
      <c r="AL26" s="18">
        <v>2053</v>
      </c>
      <c r="AM26" s="18">
        <v>2054</v>
      </c>
      <c r="AN26" s="18">
        <v>2055</v>
      </c>
      <c r="AO26" s="18">
        <v>2056</v>
      </c>
      <c r="AP26" s="18">
        <v>2057</v>
      </c>
      <c r="AQ26" s="18">
        <v>2058</v>
      </c>
      <c r="AR26" s="18">
        <v>2059</v>
      </c>
      <c r="AS26" s="18">
        <v>2060</v>
      </c>
    </row>
    <row r="27" spans="1:45" s="16" customFormat="1" x14ac:dyDescent="0.2">
      <c r="A27" s="16" t="s">
        <v>14</v>
      </c>
      <c r="B27" s="16">
        <v>2.6320801582843112E-2</v>
      </c>
      <c r="C27" s="16">
        <v>6.2146409089814059E-2</v>
      </c>
      <c r="D27" s="16">
        <v>9.5452903484886331E-2</v>
      </c>
      <c r="E27" s="16">
        <v>0.13069921877255308</v>
      </c>
      <c r="F27" s="16">
        <v>0.16955286544572967</v>
      </c>
      <c r="G27" s="16">
        <v>0.21086629625520614</v>
      </c>
      <c r="H27" s="16">
        <v>0.25464889758477316</v>
      </c>
      <c r="I27" s="16">
        <v>0.30090691503312605</v>
      </c>
      <c r="J27" s="16">
        <v>0.34965218932319453</v>
      </c>
      <c r="K27" s="16">
        <v>0.40063413540575643</v>
      </c>
      <c r="L27" s="16">
        <v>0.43387370409152481</v>
      </c>
      <c r="M27" s="16">
        <v>0.467018468426599</v>
      </c>
      <c r="N27" s="16">
        <v>0.49983639498737609</v>
      </c>
      <c r="O27" s="16">
        <v>0.53258516358037056</v>
      </c>
      <c r="P27" s="16">
        <v>0.56525692923004889</v>
      </c>
      <c r="Q27" s="16">
        <v>0.59636349108058062</v>
      </c>
      <c r="R27" s="16">
        <v>0.60777118297840294</v>
      </c>
      <c r="S27" s="16">
        <v>0.61912785428804784</v>
      </c>
      <c r="T27" s="16">
        <v>0.63028797863061936</v>
      </c>
      <c r="U27" s="16">
        <v>0.6414656998270184</v>
      </c>
      <c r="V27" s="16">
        <v>0.65251463421054889</v>
      </c>
      <c r="W27" s="16">
        <v>0.66358975925315555</v>
      </c>
      <c r="X27" s="16">
        <v>0.67454732102008563</v>
      </c>
      <c r="Y27" s="16">
        <v>0.68547834302122257</v>
      </c>
      <c r="Z27" s="16">
        <v>0.69633912019768207</v>
      </c>
      <c r="AA27" s="16">
        <v>0.70715706242802112</v>
      </c>
      <c r="AB27" s="16">
        <v>0.71790012489969135</v>
      </c>
      <c r="AC27" s="16">
        <v>0.72859876757287734</v>
      </c>
      <c r="AD27" s="16">
        <v>0.73923293643145749</v>
      </c>
      <c r="AE27" s="16">
        <v>0.74981097570110045</v>
      </c>
      <c r="AF27" s="16">
        <v>0.74829683683789605</v>
      </c>
      <c r="AG27" s="16">
        <v>0.74677609237540887</v>
      </c>
      <c r="AH27" s="16">
        <v>0.74524247314089276</v>
      </c>
      <c r="AI27" s="16">
        <v>0.74370028927548271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</row>
    <row r="28" spans="1:45" s="16" customFormat="1" x14ac:dyDescent="0.2">
      <c r="A28" s="16" t="s">
        <v>15</v>
      </c>
      <c r="B28" s="16">
        <v>2.9899983406757036E-2</v>
      </c>
      <c r="C28" s="16">
        <v>7.1760699145259288E-2</v>
      </c>
      <c r="D28" s="16">
        <v>0.11065901716409288</v>
      </c>
      <c r="E28" s="16">
        <v>0.15213019654725901</v>
      </c>
      <c r="F28" s="16">
        <v>0.19783582793102861</v>
      </c>
      <c r="G28" s="16">
        <v>0.24659663876395432</v>
      </c>
      <c r="H28" s="16">
        <v>0.29842342472813155</v>
      </c>
      <c r="I28" s="16">
        <v>0.35332340674478346</v>
      </c>
      <c r="J28" s="16">
        <v>0.41131045556656476</v>
      </c>
      <c r="K28" s="16">
        <v>0.47213378149205876</v>
      </c>
      <c r="L28" s="16">
        <v>0.51581408663658468</v>
      </c>
      <c r="M28" s="16">
        <v>0.55999588712427906</v>
      </c>
      <c r="N28" s="16">
        <v>0.60444462675851518</v>
      </c>
      <c r="O28" s="16">
        <v>0.64941615943578923</v>
      </c>
      <c r="P28" s="16">
        <v>0.69490065921205602</v>
      </c>
      <c r="Q28" s="16">
        <v>0.7387917356327286</v>
      </c>
      <c r="R28" s="16">
        <v>0.75474059435403773</v>
      </c>
      <c r="S28" s="16">
        <v>0.77062040838715085</v>
      </c>
      <c r="T28" s="16">
        <v>0.78624954407349346</v>
      </c>
      <c r="U28" s="16">
        <v>0.80189445404366733</v>
      </c>
      <c r="V28" s="16">
        <v>0.81737225654477685</v>
      </c>
      <c r="W28" s="16">
        <v>0.83287683532217016</v>
      </c>
      <c r="X28" s="16">
        <v>0.84822794052357819</v>
      </c>
      <c r="Y28" s="16">
        <v>0.86353973534559714</v>
      </c>
      <c r="Z28" s="16">
        <v>0.87875719808412089</v>
      </c>
      <c r="AA28" s="16">
        <v>0.89391482182602044</v>
      </c>
      <c r="AB28" s="16">
        <v>0.9089720569508426</v>
      </c>
      <c r="AC28" s="16">
        <v>0.92396736227745568</v>
      </c>
      <c r="AD28" s="16">
        <v>0.93887528594452763</v>
      </c>
      <c r="AE28" s="16">
        <v>0.95370634610363225</v>
      </c>
      <c r="AF28" s="16">
        <v>0.95178046892989532</v>
      </c>
      <c r="AG28" s="16">
        <v>0.94984618990267822</v>
      </c>
      <c r="AH28" s="16">
        <v>0.94789553507917801</v>
      </c>
      <c r="AI28" s="16">
        <v>0.9459339866530232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</row>
    <row r="29" spans="1:45" s="16" customFormat="1" x14ac:dyDescent="0.2">
      <c r="A29" s="16" t="s">
        <v>16</v>
      </c>
      <c r="B29" s="16">
        <v>3.2170216701994825E-2</v>
      </c>
      <c r="C29" s="16">
        <v>7.8926309608822853E-2</v>
      </c>
      <c r="D29" s="16">
        <v>0.12212958906840599</v>
      </c>
      <c r="E29" s="16">
        <v>0.16851000738858057</v>
      </c>
      <c r="F29" s="16">
        <v>0.21997102906059562</v>
      </c>
      <c r="G29" s="16">
        <v>0.2751492440422908</v>
      </c>
      <c r="H29" s="16">
        <v>0.33405638528342108</v>
      </c>
      <c r="I29" s="16">
        <v>0.39670036658861085</v>
      </c>
      <c r="J29" s="16">
        <v>0.46309670561893235</v>
      </c>
      <c r="K29" s="16">
        <v>0.53299445901319698</v>
      </c>
      <c r="L29" s="16">
        <v>0.58641412545676519</v>
      </c>
      <c r="M29" s="16">
        <v>0.64099755990017115</v>
      </c>
      <c r="N29" s="16">
        <v>0.69650790618947933</v>
      </c>
      <c r="O29" s="16">
        <v>0.75319926559322548</v>
      </c>
      <c r="P29" s="16">
        <v>0.81105988271692053</v>
      </c>
      <c r="Q29" s="16">
        <v>0.86742487686649827</v>
      </c>
      <c r="R29" s="16">
        <v>0.88845848110834458</v>
      </c>
      <c r="S29" s="16">
        <v>0.90940360153962541</v>
      </c>
      <c r="T29" s="16">
        <v>0.93004526283646971</v>
      </c>
      <c r="U29" s="16">
        <v>0.95069779079012084</v>
      </c>
      <c r="V29" s="16">
        <v>0.97114450830789667</v>
      </c>
      <c r="W29" s="16">
        <v>0.99161546198802675</v>
      </c>
      <c r="X29" s="16">
        <v>1.0118962697901666</v>
      </c>
      <c r="Y29" s="16">
        <v>1.0321227516194125</v>
      </c>
      <c r="Z29" s="16">
        <v>1.0522291895781442</v>
      </c>
      <c r="AA29" s="16">
        <v>1.0722567645788299</v>
      </c>
      <c r="AB29" s="16">
        <v>1.0921567849402327</v>
      </c>
      <c r="AC29" s="16">
        <v>1.1119753256096083</v>
      </c>
      <c r="AD29" s="16">
        <v>1.1316817303621658</v>
      </c>
      <c r="AE29" s="16">
        <v>1.1512885787460669</v>
      </c>
      <c r="AF29" s="16">
        <v>1.1489637117644749</v>
      </c>
      <c r="AG29" s="16">
        <v>1.1466287022919666</v>
      </c>
      <c r="AH29" s="16">
        <v>1.1442739243998548</v>
      </c>
      <c r="AI29" s="16">
        <v>1.1419059960444276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</row>
    <row r="30" spans="1:45" s="7" customFormat="1" x14ac:dyDescent="0.2"/>
    <row r="31" spans="1:45" s="18" customFormat="1" x14ac:dyDescent="0.2">
      <c r="A31" s="18" t="s">
        <v>18</v>
      </c>
      <c r="B31" s="18">
        <v>2017</v>
      </c>
      <c r="C31" s="18">
        <v>2018</v>
      </c>
      <c r="D31" s="18">
        <v>2019</v>
      </c>
      <c r="E31" s="18">
        <v>2020</v>
      </c>
      <c r="F31" s="18">
        <v>2021</v>
      </c>
      <c r="G31" s="18">
        <v>2022</v>
      </c>
      <c r="H31" s="18">
        <v>2023</v>
      </c>
      <c r="I31" s="18">
        <v>2024</v>
      </c>
      <c r="J31" s="18">
        <v>2025</v>
      </c>
      <c r="K31" s="18">
        <v>2026</v>
      </c>
      <c r="L31" s="18">
        <v>2027</v>
      </c>
      <c r="M31" s="18">
        <v>2028</v>
      </c>
      <c r="N31" s="18">
        <v>2029</v>
      </c>
      <c r="O31" s="18">
        <v>2030</v>
      </c>
      <c r="P31" s="18">
        <v>2031</v>
      </c>
      <c r="Q31" s="18">
        <v>2032</v>
      </c>
      <c r="R31" s="18">
        <v>2033</v>
      </c>
      <c r="S31" s="18">
        <v>2034</v>
      </c>
      <c r="T31" s="18">
        <v>2035</v>
      </c>
      <c r="U31" s="18">
        <v>2036</v>
      </c>
      <c r="V31" s="18">
        <v>2037</v>
      </c>
      <c r="W31" s="18">
        <v>2038</v>
      </c>
      <c r="X31" s="18">
        <v>2039</v>
      </c>
      <c r="Y31" s="18">
        <v>2040</v>
      </c>
      <c r="Z31" s="18">
        <v>2041</v>
      </c>
      <c r="AA31" s="18">
        <v>2042</v>
      </c>
      <c r="AB31" s="18">
        <v>2043</v>
      </c>
      <c r="AC31" s="18">
        <v>2044</v>
      </c>
      <c r="AD31" s="18">
        <v>2045</v>
      </c>
      <c r="AE31" s="18">
        <v>2046</v>
      </c>
      <c r="AF31" s="18">
        <v>2047</v>
      </c>
      <c r="AG31" s="18">
        <v>2048</v>
      </c>
      <c r="AH31" s="18">
        <v>2049</v>
      </c>
      <c r="AI31" s="18">
        <v>2050</v>
      </c>
      <c r="AJ31" s="18">
        <v>2051</v>
      </c>
      <c r="AK31" s="18">
        <v>2052</v>
      </c>
      <c r="AL31" s="18">
        <v>2053</v>
      </c>
      <c r="AM31" s="18">
        <v>2054</v>
      </c>
      <c r="AN31" s="18">
        <v>2055</v>
      </c>
      <c r="AO31" s="18">
        <v>2056</v>
      </c>
      <c r="AP31" s="18">
        <v>2057</v>
      </c>
      <c r="AQ31" s="18">
        <v>2058</v>
      </c>
      <c r="AR31" s="18">
        <v>2059</v>
      </c>
      <c r="AS31" s="18">
        <v>2060</v>
      </c>
    </row>
    <row r="32" spans="1:45" s="16" customFormat="1" x14ac:dyDescent="0.2">
      <c r="A32" s="16" t="s">
        <v>14</v>
      </c>
      <c r="B32" s="16">
        <v>0.21230329310688767</v>
      </c>
      <c r="C32" s="16">
        <v>0.16988062712033786</v>
      </c>
      <c r="D32" s="16">
        <v>0.13586100411870891</v>
      </c>
      <c r="E32" s="16">
        <v>0.10862309819213399</v>
      </c>
      <c r="F32" s="16">
        <v>8.6821632598227505E-2</v>
      </c>
      <c r="G32" s="16">
        <v>6.9402478175635302E-2</v>
      </c>
      <c r="H32" s="16">
        <v>5.5496966296468747E-2</v>
      </c>
      <c r="I32" s="16">
        <v>4.4386929237010798E-2</v>
      </c>
      <c r="J32" s="16">
        <v>3.5512685864138659E-2</v>
      </c>
      <c r="K32" s="16">
        <v>2.8411531917370773E-2</v>
      </c>
      <c r="L32" s="16">
        <v>2.2729438689501957E-2</v>
      </c>
      <c r="M32" s="16">
        <v>1.817652011404268E-2</v>
      </c>
      <c r="N32" s="16">
        <v>1.4531655688218008E-2</v>
      </c>
      <c r="O32" s="16">
        <v>1.1615952640890017E-2</v>
      </c>
      <c r="P32" s="16">
        <v>9.2839099194916425E-3</v>
      </c>
      <c r="Q32" s="16">
        <v>7.4172516087602077E-3</v>
      </c>
      <c r="R32" s="16">
        <v>5.9243932024999058E-3</v>
      </c>
      <c r="S32" s="16">
        <v>4.7318980149816054E-3</v>
      </c>
      <c r="T32" s="16">
        <v>3.7784849238521145E-3</v>
      </c>
      <c r="U32" s="16">
        <v>3.0174595127455362E-3</v>
      </c>
      <c r="V32" s="16">
        <v>2.4093895832224656E-3</v>
      </c>
      <c r="W32" s="16">
        <v>1.9240603303708984E-3</v>
      </c>
      <c r="X32" s="16">
        <v>1.5363194782244702E-3</v>
      </c>
      <c r="Y32" s="16">
        <v>1.226748440263612E-3</v>
      </c>
      <c r="Z32" s="16">
        <v>9.7951876328767305E-4</v>
      </c>
      <c r="AA32" s="16">
        <v>7.8211532816627844E-4</v>
      </c>
      <c r="AB32" s="16">
        <v>6.2446791453246297E-4</v>
      </c>
      <c r="AC32" s="16">
        <v>4.9859699687960417E-4</v>
      </c>
      <c r="AD32" s="16">
        <v>3.9808656121533481E-4</v>
      </c>
      <c r="AE32" s="16">
        <v>3.1783297590517979E-4</v>
      </c>
      <c r="AF32" s="16">
        <v>2.5375292517182841E-4</v>
      </c>
      <c r="AG32" s="16">
        <v>2.025897836900235E-4</v>
      </c>
      <c r="AH32" s="16">
        <v>1.6173898759933383E-4</v>
      </c>
      <c r="AI32" s="16">
        <v>1.2912343158091326E-4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</row>
    <row r="33" spans="1:53" s="16" customFormat="1" x14ac:dyDescent="0.2">
      <c r="A33" s="16" t="s">
        <v>15</v>
      </c>
      <c r="B33" s="16">
        <v>0.45267454889376113</v>
      </c>
      <c r="C33" s="16">
        <v>0.36222064727357417</v>
      </c>
      <c r="D33" s="16">
        <v>0.28968377198335005</v>
      </c>
      <c r="E33" s="16">
        <v>0.23160692071229932</v>
      </c>
      <c r="F33" s="16">
        <v>0.18512168509244595</v>
      </c>
      <c r="G33" s="16">
        <v>0.14798044364035146</v>
      </c>
      <c r="H33" s="16">
        <v>0.11833101510384075</v>
      </c>
      <c r="I33" s="16">
        <v>9.4642117298798026E-2</v>
      </c>
      <c r="J33" s="16">
        <v>7.5720394244950487E-2</v>
      </c>
      <c r="K33" s="16">
        <v>6.0579264720125335E-2</v>
      </c>
      <c r="L33" s="16">
        <v>4.8463866267955187E-2</v>
      </c>
      <c r="M33" s="16">
        <v>3.8756101813927565E-2</v>
      </c>
      <c r="N33" s="16">
        <v>3.098449669375445E-2</v>
      </c>
      <c r="O33" s="16">
        <v>2.4767614504400688E-2</v>
      </c>
      <c r="P33" s="16">
        <v>1.9795216895954263E-2</v>
      </c>
      <c r="Q33" s="16">
        <v>1.5815115144429768E-2</v>
      </c>
      <c r="R33" s="16">
        <v>1.2632032132731456E-2</v>
      </c>
      <c r="S33" s="16">
        <v>1.0089385651991042E-2</v>
      </c>
      <c r="T33" s="16">
        <v>8.0565116695834361E-3</v>
      </c>
      <c r="U33" s="16">
        <v>6.4338480282054543E-3</v>
      </c>
      <c r="V33" s="16">
        <v>5.1373171218095101E-3</v>
      </c>
      <c r="W33" s="16">
        <v>4.1024947345330211E-3</v>
      </c>
      <c r="X33" s="16">
        <v>3.2757510097209041E-3</v>
      </c>
      <c r="Y33" s="16">
        <v>2.6156815029848425E-3</v>
      </c>
      <c r="Z33" s="16">
        <v>2.0885366770122746E-3</v>
      </c>
      <c r="AA33" s="16">
        <v>1.6676317082953435E-3</v>
      </c>
      <c r="AB33" s="16">
        <v>1.3314948033674166E-3</v>
      </c>
      <c r="AC33" s="16">
        <v>1.0631119627928958E-3</v>
      </c>
      <c r="AD33" s="16">
        <v>8.4880291719306332E-4</v>
      </c>
      <c r="AE33" s="16">
        <v>6.776856679232134E-4</v>
      </c>
      <c r="AF33" s="16">
        <v>5.4105374086118284E-4</v>
      </c>
      <c r="AG33" s="16">
        <v>4.3196333698033811E-4</v>
      </c>
      <c r="AH33" s="16">
        <v>3.4486098721606118E-4</v>
      </c>
      <c r="AI33" s="16">
        <v>2.7531787325162332E-4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</row>
    <row r="34" spans="1:53" s="16" customFormat="1" x14ac:dyDescent="0.2">
      <c r="A34" s="16" t="s">
        <v>16</v>
      </c>
      <c r="B34" s="16">
        <v>0.70529450331750043</v>
      </c>
      <c r="C34" s="16">
        <v>0.56436181829634124</v>
      </c>
      <c r="D34" s="16">
        <v>0.45134495097953325</v>
      </c>
      <c r="E34" s="16">
        <v>0.36085768132507501</v>
      </c>
      <c r="F34" s="16">
        <v>0.28843085448397499</v>
      </c>
      <c r="G34" s="16">
        <v>0.23056253936317453</v>
      </c>
      <c r="H34" s="16">
        <v>0.18436692482197833</v>
      </c>
      <c r="I34" s="16">
        <v>0.14745818000215904</v>
      </c>
      <c r="J34" s="16">
        <v>0.11797698364201926</v>
      </c>
      <c r="K34" s="16">
        <v>9.438618214020171E-2</v>
      </c>
      <c r="L34" s="16">
        <v>7.5509653838138124E-2</v>
      </c>
      <c r="M34" s="16">
        <v>6.0384365867654943E-2</v>
      </c>
      <c r="N34" s="16">
        <v>4.8275732001210984E-2</v>
      </c>
      <c r="O34" s="16">
        <v>3.8589451103292115E-2</v>
      </c>
      <c r="P34" s="16">
        <v>3.0842152939265184E-2</v>
      </c>
      <c r="Q34" s="16">
        <v>2.4640912125407557E-2</v>
      </c>
      <c r="R34" s="16">
        <v>1.9681475025971645E-2</v>
      </c>
      <c r="S34" s="16">
        <v>1.5719877027744723E-2</v>
      </c>
      <c r="T34" s="16">
        <v>1.2552535613845752E-2</v>
      </c>
      <c r="U34" s="16">
        <v>1.0024326882442909E-2</v>
      </c>
      <c r="V34" s="16">
        <v>8.0042528051681838E-3</v>
      </c>
      <c r="W34" s="16">
        <v>6.3919365319436167E-3</v>
      </c>
      <c r="X34" s="16">
        <v>5.1038194814330747E-3</v>
      </c>
      <c r="Y34" s="16">
        <v>4.0753910088226174E-3</v>
      </c>
      <c r="Z34" s="16">
        <v>3.2540672805076664E-3</v>
      </c>
      <c r="AA34" s="16">
        <v>2.5982717170492317E-3</v>
      </c>
      <c r="AB34" s="16">
        <v>2.0745499571509E-3</v>
      </c>
      <c r="AC34" s="16">
        <v>1.656393153980658E-3</v>
      </c>
      <c r="AD34" s="16">
        <v>1.3224866150728229E-3</v>
      </c>
      <c r="AE34" s="16">
        <v>1.0558755241074236E-3</v>
      </c>
      <c r="AF34" s="16">
        <v>8.429946644036364E-4</v>
      </c>
      <c r="AG34" s="16">
        <v>6.7302517438067662E-4</v>
      </c>
      <c r="AH34" s="16">
        <v>5.3731441117361881E-4</v>
      </c>
      <c r="AI34" s="16">
        <v>4.2896200624481474E-4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</row>
    <row r="35" spans="1:53" s="7" customFormat="1" x14ac:dyDescent="0.2"/>
    <row r="36" spans="1:53" s="18" customFormat="1" x14ac:dyDescent="0.2">
      <c r="A36" s="18" t="s">
        <v>19</v>
      </c>
      <c r="B36" s="18">
        <v>2017</v>
      </c>
      <c r="C36" s="18">
        <v>2018</v>
      </c>
      <c r="D36" s="18">
        <v>2019</v>
      </c>
      <c r="E36" s="18">
        <v>2020</v>
      </c>
      <c r="F36" s="18">
        <v>2021</v>
      </c>
      <c r="G36" s="18">
        <v>2022</v>
      </c>
      <c r="H36" s="18">
        <v>2023</v>
      </c>
      <c r="I36" s="18">
        <v>2024</v>
      </c>
      <c r="J36" s="18">
        <v>2025</v>
      </c>
      <c r="K36" s="18">
        <v>2026</v>
      </c>
      <c r="L36" s="18">
        <v>2027</v>
      </c>
      <c r="M36" s="18">
        <v>2028</v>
      </c>
      <c r="N36" s="18">
        <v>2029</v>
      </c>
      <c r="O36" s="18">
        <v>2030</v>
      </c>
      <c r="P36" s="18">
        <v>2031</v>
      </c>
      <c r="Q36" s="18">
        <v>2032</v>
      </c>
      <c r="R36" s="18">
        <v>2033</v>
      </c>
      <c r="S36" s="18">
        <v>2034</v>
      </c>
      <c r="T36" s="18">
        <v>2035</v>
      </c>
      <c r="U36" s="18">
        <v>2036</v>
      </c>
      <c r="V36" s="18">
        <v>2037</v>
      </c>
      <c r="W36" s="18">
        <v>2038</v>
      </c>
      <c r="X36" s="18">
        <v>2039</v>
      </c>
      <c r="Y36" s="18">
        <v>2040</v>
      </c>
      <c r="Z36" s="18">
        <v>2041</v>
      </c>
      <c r="AA36" s="18">
        <v>2042</v>
      </c>
      <c r="AB36" s="18">
        <v>2043</v>
      </c>
      <c r="AC36" s="18">
        <v>2044</v>
      </c>
      <c r="AD36" s="18">
        <v>2045</v>
      </c>
      <c r="AE36" s="18">
        <v>2046</v>
      </c>
      <c r="AF36" s="18">
        <v>2047</v>
      </c>
      <c r="AG36" s="18">
        <v>2048</v>
      </c>
      <c r="AH36" s="18">
        <v>2049</v>
      </c>
      <c r="AI36" s="18">
        <v>2050</v>
      </c>
      <c r="AJ36" s="18">
        <v>2051</v>
      </c>
      <c r="AK36" s="18">
        <v>2052</v>
      </c>
      <c r="AL36" s="18">
        <v>2053</v>
      </c>
      <c r="AM36" s="18">
        <v>2054</v>
      </c>
      <c r="AN36" s="18">
        <v>2055</v>
      </c>
      <c r="AO36" s="18">
        <v>2056</v>
      </c>
      <c r="AP36" s="18">
        <v>2057</v>
      </c>
      <c r="AQ36" s="18">
        <v>2058</v>
      </c>
      <c r="AR36" s="18">
        <v>2059</v>
      </c>
      <c r="AS36" s="18">
        <v>2060</v>
      </c>
    </row>
    <row r="37" spans="1:53" s="16" customFormat="1" x14ac:dyDescent="0.2">
      <c r="A37" s="16" t="s">
        <v>14</v>
      </c>
      <c r="B37" s="16">
        <v>20.957546524068277</v>
      </c>
      <c r="C37" s="16">
        <v>42.75817673000472</v>
      </c>
      <c r="D37" s="16">
        <v>65.415468904955304</v>
      </c>
      <c r="E37" s="16">
        <v>88.948505964936587</v>
      </c>
      <c r="F37" s="16">
        <v>113.37665150108045</v>
      </c>
      <c r="G37" s="16">
        <v>138.72810717562592</v>
      </c>
      <c r="H37" s="16">
        <v>165.03766160043787</v>
      </c>
      <c r="I37" s="16">
        <v>192.33835187475077</v>
      </c>
      <c r="J37" s="16">
        <v>220.66722108694472</v>
      </c>
      <c r="K37" s="16">
        <v>249.94750187587115</v>
      </c>
      <c r="L37" s="16">
        <v>272.08245843899817</v>
      </c>
      <c r="M37" s="16">
        <v>294.95928253796859</v>
      </c>
      <c r="N37" s="16">
        <v>318.42365095341296</v>
      </c>
      <c r="O37" s="16">
        <v>342.68067845969335</v>
      </c>
      <c r="P37" s="16">
        <v>367.74969692936776</v>
      </c>
      <c r="Q37" s="16">
        <v>392.33817592369599</v>
      </c>
      <c r="R37" s="16">
        <v>399.55044334985087</v>
      </c>
      <c r="S37" s="16">
        <v>406.88652045282049</v>
      </c>
      <c r="T37" s="16">
        <v>414.25313636031422</v>
      </c>
      <c r="U37" s="16">
        <v>421.79336891305121</v>
      </c>
      <c r="V37" s="16">
        <v>429.41331770134866</v>
      </c>
      <c r="W37" s="16">
        <v>437.21731345820172</v>
      </c>
      <c r="X37" s="16">
        <v>445.11311155741686</v>
      </c>
      <c r="Y37" s="16">
        <v>453.16311120922131</v>
      </c>
      <c r="Z37" s="16">
        <v>461.34092247871928</v>
      </c>
      <c r="AA37" s="16">
        <v>469.66716835176675</v>
      </c>
      <c r="AB37" s="16">
        <v>478.1230911771197</v>
      </c>
      <c r="AC37" s="16">
        <v>486.73147668793979</v>
      </c>
      <c r="AD37" s="16">
        <v>495.48153674872168</v>
      </c>
      <c r="AE37" s="16">
        <v>504.38144114668938</v>
      </c>
      <c r="AF37" s="16">
        <v>513.43017131649367</v>
      </c>
      <c r="AG37" s="16">
        <v>522.63447515942971</v>
      </c>
      <c r="AH37" s="16">
        <v>531.99238841342196</v>
      </c>
      <c r="AI37" s="16">
        <v>541.5093282562151</v>
      </c>
      <c r="AJ37" s="16">
        <v>497.1055633392055</v>
      </c>
      <c r="AK37" s="16">
        <v>405.63813968479167</v>
      </c>
      <c r="AL37" s="16">
        <v>289.62563173494124</v>
      </c>
      <c r="AM37" s="16">
        <v>177.25088662178402</v>
      </c>
      <c r="AN37" s="16">
        <v>90.397952177109872</v>
      </c>
      <c r="AO37" s="16">
        <v>36.882364488260819</v>
      </c>
      <c r="AP37" s="16">
        <v>11.286003533407815</v>
      </c>
      <c r="AQ37" s="16">
        <v>2.3023447208151935</v>
      </c>
      <c r="AR37" s="16">
        <v>0.23483916152314976</v>
      </c>
      <c r="AS37" s="16">
        <v>0</v>
      </c>
    </row>
    <row r="38" spans="1:53" s="16" customFormat="1" x14ac:dyDescent="0.2">
      <c r="A38" s="16" t="s">
        <v>15</v>
      </c>
      <c r="B38" s="16">
        <v>23.304290714216279</v>
      </c>
      <c r="C38" s="16">
        <v>47.546070327531595</v>
      </c>
      <c r="D38" s="16">
        <v>72.740437570643707</v>
      </c>
      <c r="E38" s="16">
        <v>98.908612189958177</v>
      </c>
      <c r="F38" s="16">
        <v>126.07212603589912</v>
      </c>
      <c r="G38" s="16">
        <v>154.26233868267451</v>
      </c>
      <c r="H38" s="16">
        <v>183.5179342350059</v>
      </c>
      <c r="I38" s="16">
        <v>213.87564915744235</v>
      </c>
      <c r="J38" s="16">
        <v>245.37667447869362</v>
      </c>
      <c r="K38" s="16">
        <v>277.94751884466564</v>
      </c>
      <c r="L38" s="16">
        <v>303.49480449556813</v>
      </c>
      <c r="M38" s="16">
        <v>329.90812590225511</v>
      </c>
      <c r="N38" s="16">
        <v>357.03593625227973</v>
      </c>
      <c r="O38" s="16">
        <v>385.08652619346049</v>
      </c>
      <c r="P38" s="16">
        <v>414.0824690433688</v>
      </c>
      <c r="Q38" s="16">
        <v>442.51749760795468</v>
      </c>
      <c r="R38" s="16">
        <v>450.65220059979941</v>
      </c>
      <c r="S38" s="16">
        <v>458.92654829543773</v>
      </c>
      <c r="T38" s="16">
        <v>467.23534065179774</v>
      </c>
      <c r="U38" s="16">
        <v>475.73995489884004</v>
      </c>
      <c r="V38" s="16">
        <v>484.33448093944111</v>
      </c>
      <c r="W38" s="16">
        <v>493.13659321295438</v>
      </c>
      <c r="X38" s="16">
        <v>502.04224917736866</v>
      </c>
      <c r="Y38" s="16">
        <v>511.1218287856355</v>
      </c>
      <c r="Z38" s="16">
        <v>520.3455668793564</v>
      </c>
      <c r="AA38" s="16">
        <v>529.73672408585287</v>
      </c>
      <c r="AB38" s="16">
        <v>539.27414368523671</v>
      </c>
      <c r="AC38" s="16">
        <v>548.98352566348581</v>
      </c>
      <c r="AD38" s="16">
        <v>558.85270210266481</v>
      </c>
      <c r="AE38" s="16">
        <v>568.89088769056093</v>
      </c>
      <c r="AF38" s="16">
        <v>579.09693358921481</v>
      </c>
      <c r="AG38" s="16">
        <v>589.47845074392433</v>
      </c>
      <c r="AH38" s="16">
        <v>600.03322366715474</v>
      </c>
      <c r="AI38" s="16">
        <v>610.76736238359035</v>
      </c>
      <c r="AJ38" s="16">
        <v>560.68443866813584</v>
      </c>
      <c r="AK38" s="16">
        <v>457.51850195319889</v>
      </c>
      <c r="AL38" s="16">
        <v>326.66821039458392</v>
      </c>
      <c r="AM38" s="16">
        <v>199.9209447614854</v>
      </c>
      <c r="AN38" s="16">
        <v>101.95968182835755</v>
      </c>
      <c r="AO38" s="16">
        <v>41.599550185969875</v>
      </c>
      <c r="AP38" s="16">
        <v>12.729462356906785</v>
      </c>
      <c r="AQ38" s="16">
        <v>2.5968103208089843</v>
      </c>
      <c r="AR38" s="16">
        <v>0.26487465272251631</v>
      </c>
      <c r="AS38" s="16">
        <v>0</v>
      </c>
    </row>
    <row r="39" spans="1:53" s="16" customFormat="1" x14ac:dyDescent="0.2">
      <c r="A39" s="16" t="s">
        <v>16</v>
      </c>
      <c r="B39" s="16">
        <v>25.689348228166978</v>
      </c>
      <c r="C39" s="16">
        <v>52.412131847453452</v>
      </c>
      <c r="D39" s="16">
        <v>80.184994855114724</v>
      </c>
      <c r="E39" s="16">
        <v>109.03132871418271</v>
      </c>
      <c r="F39" s="16">
        <v>138.97486893372403</v>
      </c>
      <c r="G39" s="16">
        <v>170.05018455649568</v>
      </c>
      <c r="H39" s="16">
        <v>202.29991877851992</v>
      </c>
      <c r="I39" s="16">
        <v>235.76456782609461</v>
      </c>
      <c r="J39" s="16">
        <v>270.48953838820148</v>
      </c>
      <c r="K39" s="16">
        <v>306.4046686024198</v>
      </c>
      <c r="L39" s="16">
        <v>335.41999357564794</v>
      </c>
      <c r="M39" s="16">
        <v>365.42754971496919</v>
      </c>
      <c r="N39" s="16">
        <v>396.27861194292552</v>
      </c>
      <c r="O39" s="16">
        <v>428.18469863061421</v>
      </c>
      <c r="P39" s="16">
        <v>461.17167746097334</v>
      </c>
      <c r="Q39" s="16">
        <v>493.51605498393445</v>
      </c>
      <c r="R39" s="16">
        <v>502.58825337315596</v>
      </c>
      <c r="S39" s="16">
        <v>511.81619001835185</v>
      </c>
      <c r="T39" s="16">
        <v>521.08254094810491</v>
      </c>
      <c r="U39" s="16">
        <v>530.56728154039422</v>
      </c>
      <c r="V39" s="16">
        <v>540.15229593856361</v>
      </c>
      <c r="W39" s="16">
        <v>549.96882013982463</v>
      </c>
      <c r="X39" s="16">
        <v>559.90082107167393</v>
      </c>
      <c r="Y39" s="16">
        <v>570.02678972467936</v>
      </c>
      <c r="Z39" s="16">
        <v>580.31353061249627</v>
      </c>
      <c r="AA39" s="16">
        <v>590.78698506647152</v>
      </c>
      <c r="AB39" s="16">
        <v>601.42355813049187</v>
      </c>
      <c r="AC39" s="16">
        <v>612.25191162191197</v>
      </c>
      <c r="AD39" s="16">
        <v>623.25847531381589</v>
      </c>
      <c r="AE39" s="16">
        <v>634.45352585377009</v>
      </c>
      <c r="AF39" s="16">
        <v>645.83578200435295</v>
      </c>
      <c r="AG39" s="16">
        <v>657.41373184506062</v>
      </c>
      <c r="AH39" s="16">
        <v>669.18490456135089</v>
      </c>
      <c r="AI39" s="16">
        <v>681.15611433637957</v>
      </c>
      <c r="AJ39" s="16">
        <v>625.30131296079639</v>
      </c>
      <c r="AK39" s="16">
        <v>510.24587137600986</v>
      </c>
      <c r="AL39" s="16">
        <v>364.31555216247102</v>
      </c>
      <c r="AM39" s="16">
        <v>222.96111792343228</v>
      </c>
      <c r="AN39" s="16">
        <v>113.71017014095045</v>
      </c>
      <c r="AO39" s="16">
        <v>46.393749417507784</v>
      </c>
      <c r="AP39" s="16">
        <v>14.196487321757383</v>
      </c>
      <c r="AQ39" s="16">
        <v>2.8960834136385061</v>
      </c>
      <c r="AR39" s="16">
        <v>0.29540050819112762</v>
      </c>
      <c r="AS39" s="16">
        <v>0</v>
      </c>
    </row>
    <row r="41" spans="1:53" s="15" customFormat="1" x14ac:dyDescent="0.2">
      <c r="A41" s="15" t="s">
        <v>14</v>
      </c>
      <c r="C41" s="15">
        <v>2015</v>
      </c>
      <c r="D41" s="15">
        <v>2016</v>
      </c>
      <c r="E41" s="15">
        <v>2017</v>
      </c>
      <c r="F41" s="15">
        <v>2018</v>
      </c>
      <c r="G41" s="15">
        <v>2019</v>
      </c>
      <c r="H41" s="15">
        <v>2020</v>
      </c>
      <c r="I41" s="15">
        <v>2021</v>
      </c>
      <c r="J41" s="15">
        <v>2022</v>
      </c>
      <c r="K41" s="15">
        <v>2023</v>
      </c>
      <c r="L41" s="15">
        <v>2024</v>
      </c>
      <c r="M41" s="15">
        <v>2025</v>
      </c>
      <c r="N41" s="15">
        <v>2026</v>
      </c>
      <c r="O41" s="15">
        <v>2027</v>
      </c>
      <c r="P41" s="15">
        <v>2028</v>
      </c>
      <c r="Q41" s="15">
        <v>2029</v>
      </c>
      <c r="R41" s="15">
        <v>2030</v>
      </c>
      <c r="S41" s="15">
        <v>2031</v>
      </c>
      <c r="T41" s="15">
        <v>2032</v>
      </c>
      <c r="U41" s="15">
        <v>2033</v>
      </c>
      <c r="V41" s="15">
        <v>2034</v>
      </c>
      <c r="W41" s="15">
        <v>2035</v>
      </c>
      <c r="X41" s="15">
        <v>2036</v>
      </c>
      <c r="Y41" s="15">
        <v>2037</v>
      </c>
      <c r="Z41" s="15">
        <v>2038</v>
      </c>
      <c r="AA41" s="15">
        <v>2039</v>
      </c>
      <c r="AB41" s="15">
        <v>2040</v>
      </c>
      <c r="AC41" s="15">
        <v>2041</v>
      </c>
      <c r="AD41" s="15">
        <v>2042</v>
      </c>
      <c r="AE41" s="15">
        <v>2043</v>
      </c>
      <c r="AF41" s="15">
        <v>2044</v>
      </c>
      <c r="AG41" s="15">
        <v>2045</v>
      </c>
      <c r="AH41" s="15">
        <v>2046</v>
      </c>
      <c r="AI41" s="15">
        <v>2047</v>
      </c>
      <c r="AJ41" s="15">
        <v>2048</v>
      </c>
      <c r="AK41" s="15">
        <v>2049</v>
      </c>
      <c r="AL41" s="15">
        <v>2050</v>
      </c>
      <c r="AM41" s="15">
        <v>2051</v>
      </c>
      <c r="AN41" s="15">
        <v>2052</v>
      </c>
      <c r="AO41" s="15">
        <v>2053</v>
      </c>
      <c r="AP41" s="15">
        <v>2054</v>
      </c>
      <c r="AQ41" s="15">
        <v>2055</v>
      </c>
      <c r="AR41" s="15">
        <v>2056</v>
      </c>
      <c r="AS41" s="15">
        <v>2057</v>
      </c>
      <c r="AT41" s="15">
        <v>2058</v>
      </c>
      <c r="AU41" s="15">
        <v>2059</v>
      </c>
      <c r="AV41" s="15">
        <v>2060</v>
      </c>
      <c r="AW41" s="15">
        <v>2061</v>
      </c>
      <c r="AX41" s="15">
        <v>2062</v>
      </c>
      <c r="AY41" s="15">
        <v>2063</v>
      </c>
      <c r="AZ41" s="15">
        <v>2064</v>
      </c>
      <c r="BA41" s="15">
        <v>2065</v>
      </c>
    </row>
    <row r="42" spans="1:53" s="16" customFormat="1" x14ac:dyDescent="0.2">
      <c r="A42" s="16" t="s">
        <v>20</v>
      </c>
      <c r="B42" s="16" t="s">
        <v>21</v>
      </c>
      <c r="E42" s="16">
        <v>26.32080158284311</v>
      </c>
      <c r="F42" s="16">
        <v>62.146409089814057</v>
      </c>
      <c r="G42" s="16">
        <v>95.452903484886335</v>
      </c>
      <c r="H42" s="16">
        <v>130.69921877255308</v>
      </c>
      <c r="I42" s="16">
        <v>169.55286544572968</v>
      </c>
      <c r="J42" s="16">
        <v>210.86629625520615</v>
      </c>
      <c r="K42" s="16">
        <v>254.64889758477315</v>
      </c>
      <c r="L42" s="16">
        <v>300.90691503312604</v>
      </c>
      <c r="M42" s="16">
        <v>349.65218932319453</v>
      </c>
      <c r="N42" s="16">
        <v>400.63413540575641</v>
      </c>
      <c r="O42" s="16">
        <v>433.87370409152481</v>
      </c>
      <c r="P42" s="16">
        <v>467.01846842659899</v>
      </c>
      <c r="Q42" s="16">
        <v>499.83639498737608</v>
      </c>
      <c r="R42" s="16">
        <v>532.58516358037059</v>
      </c>
      <c r="S42" s="16">
        <v>565.25692923004885</v>
      </c>
      <c r="T42" s="16">
        <v>596.36349108058062</v>
      </c>
      <c r="U42" s="16">
        <v>607.77118297840298</v>
      </c>
      <c r="V42" s="16">
        <v>619.12785428804784</v>
      </c>
      <c r="W42" s="16">
        <v>630.28797863061936</v>
      </c>
      <c r="X42" s="16">
        <v>641.4656998270184</v>
      </c>
      <c r="Y42" s="16">
        <v>652.51463421054893</v>
      </c>
      <c r="Z42" s="16">
        <v>663.58975925315553</v>
      </c>
      <c r="AA42" s="16">
        <v>674.54732102008563</v>
      </c>
      <c r="AB42" s="16">
        <v>685.4783430212226</v>
      </c>
      <c r="AC42" s="16">
        <v>696.33912019768206</v>
      </c>
      <c r="AD42" s="16">
        <v>707.15706242802116</v>
      </c>
      <c r="AE42" s="16">
        <v>717.90012489969138</v>
      </c>
      <c r="AF42" s="16">
        <v>728.59876757287736</v>
      </c>
      <c r="AG42" s="16">
        <v>739.23293643145746</v>
      </c>
      <c r="AH42" s="16">
        <v>749.81097570110046</v>
      </c>
      <c r="AI42" s="16">
        <v>748.29683683789608</v>
      </c>
      <c r="AJ42" s="16">
        <v>746.77609237540889</v>
      </c>
      <c r="AK42" s="16">
        <v>745.2424731408928</v>
      </c>
      <c r="AL42" s="16">
        <v>743.70028927548276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0</v>
      </c>
      <c r="BA42" s="16">
        <v>0</v>
      </c>
    </row>
    <row r="43" spans="1:53" s="16" customFormat="1" x14ac:dyDescent="0.2">
      <c r="B43" s="16" t="s">
        <v>22</v>
      </c>
    </row>
    <row r="44" spans="1:53" s="16" customFormat="1" x14ac:dyDescent="0.2">
      <c r="B44" s="16" t="s">
        <v>23</v>
      </c>
    </row>
    <row r="45" spans="1:53" s="16" customFormat="1" x14ac:dyDescent="0.2">
      <c r="A45" s="16" t="s">
        <v>24</v>
      </c>
      <c r="B45" s="16" t="s">
        <v>21</v>
      </c>
      <c r="E45" s="16">
        <v>20.957546524068277</v>
      </c>
      <c r="F45" s="16">
        <v>40.620267893504483</v>
      </c>
      <c r="G45" s="16">
        <v>59.037460686722163</v>
      </c>
      <c r="H45" s="16">
        <v>76.262225301687494</v>
      </c>
      <c r="I45" s="16">
        <v>92.345991251701903</v>
      </c>
      <c r="J45" s="16">
        <v>107.3451648279563</v>
      </c>
      <c r="K45" s="16">
        <v>121.31784669019483</v>
      </c>
      <c r="L45" s="16">
        <v>134.3170445833417</v>
      </c>
      <c r="M45" s="16">
        <v>146.39514298485977</v>
      </c>
      <c r="N45" s="16">
        <v>157.52926551940848</v>
      </c>
      <c r="O45" s="16">
        <v>162.90581838621921</v>
      </c>
      <c r="P45" s="16">
        <v>167.77286712539492</v>
      </c>
      <c r="Q45" s="16">
        <v>172.06343194304313</v>
      </c>
      <c r="R45" s="16">
        <v>175.91241338013319</v>
      </c>
      <c r="S45" s="16">
        <v>179.34232576977183</v>
      </c>
      <c r="T45" s="16">
        <v>181.76683616232282</v>
      </c>
      <c r="U45" s="16">
        <v>175.85280558990587</v>
      </c>
      <c r="V45" s="16">
        <v>170.12752832789798</v>
      </c>
      <c r="W45" s="16">
        <v>164.54727722854165</v>
      </c>
      <c r="X45" s="16">
        <v>159.16524728484387</v>
      </c>
      <c r="Y45" s="16">
        <v>153.93862929068032</v>
      </c>
      <c r="Z45" s="16">
        <v>148.89943931264577</v>
      </c>
      <c r="AA45" s="16">
        <v>144.00902289644921</v>
      </c>
      <c r="AB45" s="16">
        <v>139.28279442979292</v>
      </c>
      <c r="AC45" s="16">
        <v>134.7064858421106</v>
      </c>
      <c r="AD45" s="16">
        <v>130.28077533843711</v>
      </c>
      <c r="AE45" s="16">
        <v>125.99504215324731</v>
      </c>
      <c r="AF45" s="16">
        <v>121.85034848044334</v>
      </c>
      <c r="AG45" s="16">
        <v>117.838830586474</v>
      </c>
      <c r="AH45" s="16">
        <v>113.95769377208725</v>
      </c>
      <c r="AI45" s="16">
        <v>110.20201734238285</v>
      </c>
      <c r="AJ45" s="16">
        <v>106.56873685507658</v>
      </c>
      <c r="AK45" s="16">
        <v>103.05303528018747</v>
      </c>
      <c r="AL45" s="16">
        <v>99.651747033405329</v>
      </c>
      <c r="AM45" s="16">
        <v>86.906288587832805</v>
      </c>
      <c r="AN45" s="16">
        <v>67.369754913287963</v>
      </c>
      <c r="AO45" s="16">
        <v>45.696904757683228</v>
      </c>
      <c r="AP45" s="16">
        <v>26.568180426117031</v>
      </c>
      <c r="AQ45" s="16">
        <v>12.872283416453701</v>
      </c>
      <c r="AR45" s="16">
        <v>4.9892970522174549</v>
      </c>
      <c r="AS45" s="16">
        <v>1.4503886530796146</v>
      </c>
      <c r="AT45" s="16">
        <v>0.2810853209668292</v>
      </c>
      <c r="AU45" s="16">
        <v>2.7237167601685756E-2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</row>
    <row r="46" spans="1:53" s="16" customFormat="1" x14ac:dyDescent="0.2">
      <c r="B46" s="16" t="s">
        <v>25</v>
      </c>
      <c r="E46" s="16">
        <v>0.21230329310688767</v>
      </c>
      <c r="F46" s="16">
        <v>0.16138659576432096</v>
      </c>
      <c r="G46" s="16">
        <v>0.12261455621713478</v>
      </c>
      <c r="H46" s="16">
        <v>9.313072881248087E-2</v>
      </c>
      <c r="I46" s="16">
        <v>7.0716762386460047E-2</v>
      </c>
      <c r="J46" s="16">
        <v>5.3702314627566375E-2</v>
      </c>
      <c r="K46" s="16">
        <v>4.0795369878823109E-2</v>
      </c>
      <c r="L46" s="16">
        <v>3.0997048145278736E-2</v>
      </c>
      <c r="M46" s="16">
        <v>2.3559841372219861E-2</v>
      </c>
      <c r="N46" s="16">
        <v>1.7906351220294828E-2</v>
      </c>
      <c r="O46" s="16">
        <v>1.3608954551558791E-2</v>
      </c>
      <c r="P46" s="16">
        <v>1.0338806318132405E-2</v>
      </c>
      <c r="Q46" s="16">
        <v>7.8523267415687385E-3</v>
      </c>
      <c r="R46" s="16">
        <v>5.9629573279505492E-3</v>
      </c>
      <c r="S46" s="16">
        <v>4.5275305760985466E-3</v>
      </c>
      <c r="T46" s="16">
        <v>3.436347622226926E-3</v>
      </c>
      <c r="U46" s="16">
        <v>2.6074834439994486E-3</v>
      </c>
      <c r="V46" s="16">
        <v>1.9785027842470688E-3</v>
      </c>
      <c r="W46" s="16">
        <v>1.5008683138325713E-3</v>
      </c>
      <c r="X46" s="16">
        <v>1.1386492176389618E-3</v>
      </c>
      <c r="Y46" s="16">
        <v>8.6373224718303855E-4</v>
      </c>
      <c r="Z46" s="16">
        <v>6.5526111518756118E-4</v>
      </c>
      <c r="AA46" s="16">
        <v>4.9705088700212222E-4</v>
      </c>
      <c r="AB46" s="16">
        <v>3.7704955808598234E-4</v>
      </c>
      <c r="AC46" s="16">
        <v>2.8600872801388884E-4</v>
      </c>
      <c r="AD46" s="16">
        <v>2.1695063701208708E-4</v>
      </c>
      <c r="AE46" s="16">
        <v>1.6455984382841973E-4</v>
      </c>
      <c r="AF46" s="16">
        <v>1.2482081133214628E-4</v>
      </c>
      <c r="AG46" s="16">
        <v>9.4675686915849286E-5</v>
      </c>
      <c r="AH46" s="16">
        <v>7.1809765356413923E-5</v>
      </c>
      <c r="AI46" s="16">
        <v>5.4465214205785956E-5</v>
      </c>
      <c r="AJ46" s="16">
        <v>4.1309439720759039E-5</v>
      </c>
      <c r="AK46" s="16">
        <v>3.1330699382682057E-5</v>
      </c>
      <c r="AL46" s="16">
        <v>2.3762057029418691E-5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</row>
    <row r="47" spans="1:53" s="15" customFormat="1" x14ac:dyDescent="0.2">
      <c r="A47" s="15" t="s">
        <v>15</v>
      </c>
      <c r="C47" s="15">
        <v>2015</v>
      </c>
      <c r="D47" s="15">
        <v>2016</v>
      </c>
      <c r="E47" s="15">
        <v>2017</v>
      </c>
      <c r="F47" s="15">
        <v>2018</v>
      </c>
      <c r="G47" s="15">
        <v>2019</v>
      </c>
      <c r="H47" s="15">
        <v>2020</v>
      </c>
      <c r="I47" s="15">
        <v>2021</v>
      </c>
      <c r="J47" s="15">
        <v>2022</v>
      </c>
      <c r="K47" s="15">
        <v>2023</v>
      </c>
      <c r="L47" s="15">
        <v>2024</v>
      </c>
      <c r="M47" s="15">
        <v>2025</v>
      </c>
      <c r="N47" s="15">
        <v>2026</v>
      </c>
      <c r="O47" s="15">
        <v>2027</v>
      </c>
      <c r="P47" s="15">
        <v>2028</v>
      </c>
      <c r="Q47" s="15">
        <v>2029</v>
      </c>
      <c r="R47" s="15">
        <v>2030</v>
      </c>
      <c r="S47" s="15">
        <v>2031</v>
      </c>
      <c r="T47" s="15">
        <v>2032</v>
      </c>
      <c r="U47" s="15">
        <v>2033</v>
      </c>
      <c r="V47" s="15">
        <v>2034</v>
      </c>
      <c r="W47" s="15">
        <v>2035</v>
      </c>
      <c r="X47" s="15">
        <v>2036</v>
      </c>
      <c r="Y47" s="15">
        <v>2037</v>
      </c>
      <c r="Z47" s="15">
        <v>2038</v>
      </c>
      <c r="AA47" s="15">
        <v>2039</v>
      </c>
      <c r="AB47" s="15">
        <v>2040</v>
      </c>
      <c r="AC47" s="15">
        <v>2041</v>
      </c>
      <c r="AD47" s="15">
        <v>2042</v>
      </c>
      <c r="AE47" s="15">
        <v>2043</v>
      </c>
      <c r="AF47" s="15">
        <v>2044</v>
      </c>
      <c r="AG47" s="15">
        <v>2045</v>
      </c>
      <c r="AH47" s="15">
        <v>2046</v>
      </c>
      <c r="AI47" s="15">
        <v>2047</v>
      </c>
      <c r="AJ47" s="15">
        <v>2048</v>
      </c>
      <c r="AK47" s="15">
        <v>2049</v>
      </c>
      <c r="AL47" s="15">
        <v>2050</v>
      </c>
      <c r="AM47" s="15">
        <v>2051</v>
      </c>
      <c r="AN47" s="15">
        <v>2052</v>
      </c>
      <c r="AO47" s="15">
        <v>2053</v>
      </c>
      <c r="AP47" s="15">
        <v>2054</v>
      </c>
      <c r="AQ47" s="15">
        <v>2055</v>
      </c>
      <c r="AR47" s="15">
        <v>2056</v>
      </c>
      <c r="AS47" s="15">
        <v>2057</v>
      </c>
      <c r="AT47" s="15">
        <v>2058</v>
      </c>
      <c r="AU47" s="15">
        <v>2059</v>
      </c>
      <c r="AV47" s="15">
        <v>2060</v>
      </c>
      <c r="AW47" s="15">
        <v>2061</v>
      </c>
      <c r="AX47" s="15">
        <v>2062</v>
      </c>
      <c r="AY47" s="15">
        <v>2063</v>
      </c>
      <c r="AZ47" s="15">
        <v>2064</v>
      </c>
      <c r="BA47" s="15">
        <v>2065</v>
      </c>
    </row>
    <row r="48" spans="1:53" s="16" customFormat="1" x14ac:dyDescent="0.2">
      <c r="A48" s="16" t="s">
        <v>20</v>
      </c>
      <c r="B48" s="16" t="s">
        <v>21</v>
      </c>
      <c r="E48" s="16">
        <v>29.899983406757038</v>
      </c>
      <c r="F48" s="16">
        <v>71.760699145259281</v>
      </c>
      <c r="G48" s="16">
        <v>110.65901716409287</v>
      </c>
      <c r="H48" s="16">
        <v>152.130196547259</v>
      </c>
      <c r="I48" s="16">
        <v>197.8358279310286</v>
      </c>
      <c r="J48" s="16">
        <v>246.59663876395433</v>
      </c>
      <c r="K48" s="16">
        <v>298.42342472813152</v>
      </c>
      <c r="L48" s="16">
        <v>353.32340674478348</v>
      </c>
      <c r="M48" s="16">
        <v>411.31045556656477</v>
      </c>
      <c r="N48" s="16">
        <v>472.13378149205874</v>
      </c>
      <c r="O48" s="16">
        <v>515.81408663658465</v>
      </c>
      <c r="P48" s="16">
        <v>559.99588712427908</v>
      </c>
      <c r="Q48" s="16">
        <v>604.44462675851514</v>
      </c>
      <c r="R48" s="16">
        <v>649.41615943578927</v>
      </c>
      <c r="S48" s="16">
        <v>694.90065921205598</v>
      </c>
      <c r="T48" s="16">
        <v>738.79173563272855</v>
      </c>
      <c r="U48" s="16">
        <v>754.74059435403774</v>
      </c>
      <c r="V48" s="16">
        <v>770.62040838715086</v>
      </c>
      <c r="W48" s="16">
        <v>786.24954407349344</v>
      </c>
      <c r="X48" s="16">
        <v>801.89445404366734</v>
      </c>
      <c r="Y48" s="16">
        <v>817.37225654477686</v>
      </c>
      <c r="Z48" s="16">
        <v>832.87683532217011</v>
      </c>
      <c r="AA48" s="16">
        <v>848.22794052357824</v>
      </c>
      <c r="AB48" s="16">
        <v>863.53973534559714</v>
      </c>
      <c r="AC48" s="16">
        <v>878.75719808412089</v>
      </c>
      <c r="AD48" s="16">
        <v>893.91482182602044</v>
      </c>
      <c r="AE48" s="16">
        <v>908.97205695084256</v>
      </c>
      <c r="AF48" s="16">
        <v>923.96736227745566</v>
      </c>
      <c r="AG48" s="16">
        <v>938.8752859445276</v>
      </c>
      <c r="AH48" s="16">
        <v>953.7063461036322</v>
      </c>
      <c r="AI48" s="16">
        <v>951.78046892989528</v>
      </c>
      <c r="AJ48" s="16">
        <v>949.84618990267825</v>
      </c>
      <c r="AK48" s="16">
        <v>947.89553507917799</v>
      </c>
      <c r="AL48" s="16">
        <v>945.93398665302323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</row>
    <row r="49" spans="1:53" s="16" customFormat="1" x14ac:dyDescent="0.2">
      <c r="B49" s="16" t="s">
        <v>22</v>
      </c>
    </row>
    <row r="50" spans="1:53" s="16" customFormat="1" x14ac:dyDescent="0.2">
      <c r="B50" s="16" t="s">
        <v>23</v>
      </c>
    </row>
    <row r="51" spans="1:53" s="16" customFormat="1" x14ac:dyDescent="0.2">
      <c r="A51" s="16" t="s">
        <v>24</v>
      </c>
      <c r="B51" s="16" t="s">
        <v>21</v>
      </c>
      <c r="E51" s="16">
        <v>23.304290714216279</v>
      </c>
      <c r="F51" s="16">
        <v>45.168766811155017</v>
      </c>
      <c r="G51" s="16">
        <v>65.648244907505941</v>
      </c>
      <c r="H51" s="16">
        <v>84.80177137636538</v>
      </c>
      <c r="I51" s="16">
        <v>102.68653460702755</v>
      </c>
      <c r="J51" s="16">
        <v>119.36525704682239</v>
      </c>
      <c r="K51" s="16">
        <v>134.90254524040489</v>
      </c>
      <c r="L51" s="16">
        <v>149.3573425329038</v>
      </c>
      <c r="M51" s="16">
        <v>162.78789921093082</v>
      </c>
      <c r="N51" s="16">
        <v>175.17625968627024</v>
      </c>
      <c r="O51" s="16">
        <v>181.71355031842666</v>
      </c>
      <c r="P51" s="16">
        <v>187.65177245595666</v>
      </c>
      <c r="Q51" s="16">
        <v>192.92796981199351</v>
      </c>
      <c r="R51" s="16">
        <v>197.6811195990187</v>
      </c>
      <c r="S51" s="16">
        <v>201.93765944283189</v>
      </c>
      <c r="T51" s="16">
        <v>205.01447583400503</v>
      </c>
      <c r="U51" s="16">
        <v>198.34405177057693</v>
      </c>
      <c r="V51" s="16">
        <v>191.88652221426841</v>
      </c>
      <c r="W51" s="16">
        <v>185.59256739659739</v>
      </c>
      <c r="X51" s="16">
        <v>179.52218585106201</v>
      </c>
      <c r="Y51" s="16">
        <v>173.62709315383802</v>
      </c>
      <c r="Z51" s="16">
        <v>167.94340016678441</v>
      </c>
      <c r="AA51" s="16">
        <v>162.42750860292836</v>
      </c>
      <c r="AB51" s="16">
        <v>157.09680432143887</v>
      </c>
      <c r="AC51" s="16">
        <v>151.93519439210885</v>
      </c>
      <c r="AD51" s="16">
        <v>146.94344376113349</v>
      </c>
      <c r="AE51" s="16">
        <v>142.10957328686587</v>
      </c>
      <c r="AF51" s="16">
        <v>137.43478101582915</v>
      </c>
      <c r="AG51" s="16">
        <v>132.91019745760292</v>
      </c>
      <c r="AH51" s="16">
        <v>128.53267047610788</v>
      </c>
      <c r="AI51" s="16">
        <v>124.29665002873442</v>
      </c>
      <c r="AJ51" s="16">
        <v>120.19867973674</v>
      </c>
      <c r="AK51" s="16">
        <v>116.23332648098437</v>
      </c>
      <c r="AL51" s="16">
        <v>112.39701980482215</v>
      </c>
      <c r="AM51" s="16">
        <v>98.021440971785381</v>
      </c>
      <c r="AN51" s="16">
        <v>75.986221041328022</v>
      </c>
      <c r="AO51" s="16">
        <v>51.541453732332791</v>
      </c>
      <c r="AP51" s="16">
        <v>29.966201199978293</v>
      </c>
      <c r="AQ51" s="16">
        <v>14.518624481389478</v>
      </c>
      <c r="AR51" s="16">
        <v>5.6274188489865624</v>
      </c>
      <c r="AS51" s="16">
        <v>1.6358906594003941</v>
      </c>
      <c r="AT51" s="16">
        <v>0.31703560979179635</v>
      </c>
      <c r="AU51" s="16">
        <v>3.0720750588825063E-2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</row>
    <row r="52" spans="1:53" s="16" customFormat="1" x14ac:dyDescent="0.2">
      <c r="B52" s="16" t="s">
        <v>25</v>
      </c>
      <c r="E52" s="16">
        <v>0.45267454889376113</v>
      </c>
      <c r="F52" s="16">
        <v>0.34410961490989544</v>
      </c>
      <c r="G52" s="16">
        <v>0.26143960421497342</v>
      </c>
      <c r="H52" s="16">
        <v>0.19857398364570761</v>
      </c>
      <c r="I52" s="16">
        <v>0.15078276951832906</v>
      </c>
      <c r="J52" s="16">
        <v>0.11450444641169706</v>
      </c>
      <c r="K52" s="16">
        <v>8.6984169612257717E-2</v>
      </c>
      <c r="L52" s="16">
        <v>6.6092120291030135E-2</v>
      </c>
      <c r="M52" s="16">
        <v>5.0234456607362893E-2</v>
      </c>
      <c r="N52" s="16">
        <v>3.818004583140984E-2</v>
      </c>
      <c r="O52" s="16">
        <v>2.9017106952933604E-2</v>
      </c>
      <c r="P52" s="16">
        <v>2.2044474288037873E-2</v>
      </c>
      <c r="Q52" s="16">
        <v>1.6742785349619836E-2</v>
      </c>
      <c r="R52" s="16">
        <v>1.2714258827552736E-2</v>
      </c>
      <c r="S52" s="16">
        <v>9.6536319863218777E-3</v>
      </c>
      <c r="T52" s="16">
        <v>7.3270041503810121E-3</v>
      </c>
      <c r="U52" s="16">
        <v>5.5596942208811541E-3</v>
      </c>
      <c r="V52" s="16">
        <v>4.2185773109660527E-3</v>
      </c>
      <c r="W52" s="16">
        <v>3.2001617919842685E-3</v>
      </c>
      <c r="X52" s="16">
        <v>2.427835731608013E-3</v>
      </c>
      <c r="Y52" s="16">
        <v>1.8416558671170791E-3</v>
      </c>
      <c r="Z52" s="16">
        <v>1.3971522786309946E-3</v>
      </c>
      <c r="AA52" s="16">
        <v>1.0598153366262117E-3</v>
      </c>
      <c r="AB52" s="16">
        <v>8.0394767372370384E-4</v>
      </c>
      <c r="AC52" s="16">
        <v>6.0982978661655639E-4</v>
      </c>
      <c r="AD52" s="16">
        <v>4.6258364768848013E-4</v>
      </c>
      <c r="AE52" s="16">
        <v>3.5087563636402658E-4</v>
      </c>
      <c r="AF52" s="16">
        <v>2.6614379661970238E-4</v>
      </c>
      <c r="AG52" s="16">
        <v>2.0186815399166608E-4</v>
      </c>
      <c r="AH52" s="16">
        <v>1.5311327800513952E-4</v>
      </c>
      <c r="AI52" s="16">
        <v>1.1613110616514669E-4</v>
      </c>
      <c r="AJ52" s="16">
        <v>8.8080272882220045E-5</v>
      </c>
      <c r="AK52" s="16">
        <v>6.6803533765447386E-5</v>
      </c>
      <c r="AL52" s="16">
        <v>5.0665622229252935E-5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</row>
    <row r="53" spans="1:53" s="15" customFormat="1" x14ac:dyDescent="0.2">
      <c r="A53" s="15" t="s">
        <v>16</v>
      </c>
      <c r="C53" s="15">
        <v>2015</v>
      </c>
      <c r="D53" s="15">
        <v>2016</v>
      </c>
      <c r="E53" s="15">
        <v>2017</v>
      </c>
      <c r="F53" s="15">
        <v>2018</v>
      </c>
      <c r="G53" s="15">
        <v>2019</v>
      </c>
      <c r="H53" s="15">
        <v>2020</v>
      </c>
      <c r="I53" s="15">
        <v>2021</v>
      </c>
      <c r="J53" s="15">
        <v>2022</v>
      </c>
      <c r="K53" s="15">
        <v>2023</v>
      </c>
      <c r="L53" s="15">
        <v>2024</v>
      </c>
      <c r="M53" s="15">
        <v>2025</v>
      </c>
      <c r="N53" s="15">
        <v>2026</v>
      </c>
      <c r="O53" s="15">
        <v>2027</v>
      </c>
      <c r="P53" s="15">
        <v>2028</v>
      </c>
      <c r="Q53" s="15">
        <v>2029</v>
      </c>
      <c r="R53" s="15">
        <v>2030</v>
      </c>
      <c r="S53" s="15">
        <v>2031</v>
      </c>
      <c r="T53" s="15">
        <v>2032</v>
      </c>
      <c r="U53" s="15">
        <v>2033</v>
      </c>
      <c r="V53" s="15">
        <v>2034</v>
      </c>
      <c r="W53" s="15">
        <v>2035</v>
      </c>
      <c r="X53" s="15">
        <v>2036</v>
      </c>
      <c r="Y53" s="15">
        <v>2037</v>
      </c>
      <c r="Z53" s="15">
        <v>2038</v>
      </c>
      <c r="AA53" s="15">
        <v>2039</v>
      </c>
      <c r="AB53" s="15">
        <v>2040</v>
      </c>
      <c r="AC53" s="15">
        <v>2041</v>
      </c>
      <c r="AD53" s="15">
        <v>2042</v>
      </c>
      <c r="AE53" s="15">
        <v>2043</v>
      </c>
      <c r="AF53" s="15">
        <v>2044</v>
      </c>
      <c r="AG53" s="15">
        <v>2045</v>
      </c>
      <c r="AH53" s="15">
        <v>2046</v>
      </c>
      <c r="AI53" s="15">
        <v>2047</v>
      </c>
      <c r="AJ53" s="15">
        <v>2048</v>
      </c>
      <c r="AK53" s="15">
        <v>2049</v>
      </c>
      <c r="AL53" s="15">
        <v>2050</v>
      </c>
      <c r="AM53" s="15">
        <v>2051</v>
      </c>
      <c r="AN53" s="15">
        <v>2052</v>
      </c>
      <c r="AO53" s="15">
        <v>2053</v>
      </c>
      <c r="AP53" s="15">
        <v>2054</v>
      </c>
      <c r="AQ53" s="15">
        <v>2055</v>
      </c>
      <c r="AR53" s="15">
        <v>2056</v>
      </c>
      <c r="AS53" s="15">
        <v>2057</v>
      </c>
      <c r="AT53" s="15">
        <v>2058</v>
      </c>
      <c r="AU53" s="15">
        <v>2059</v>
      </c>
      <c r="AV53" s="15">
        <v>2060</v>
      </c>
      <c r="AW53" s="15">
        <v>2061</v>
      </c>
      <c r="AX53" s="15">
        <v>2062</v>
      </c>
      <c r="AY53" s="15">
        <v>2063</v>
      </c>
      <c r="AZ53" s="15">
        <v>2064</v>
      </c>
      <c r="BA53" s="15">
        <v>2065</v>
      </c>
    </row>
    <row r="54" spans="1:53" s="16" customFormat="1" x14ac:dyDescent="0.2">
      <c r="A54" s="16" t="s">
        <v>20</v>
      </c>
      <c r="B54" s="16" t="s">
        <v>21</v>
      </c>
      <c r="E54" s="16">
        <v>32.170216701994825</v>
      </c>
      <c r="F54" s="16">
        <v>78.926309608822848</v>
      </c>
      <c r="G54" s="16">
        <v>122.12958906840599</v>
      </c>
      <c r="H54" s="16">
        <v>168.51000738858056</v>
      </c>
      <c r="I54" s="16">
        <v>219.97102906059561</v>
      </c>
      <c r="J54" s="16">
        <v>275.14924404229077</v>
      </c>
      <c r="K54" s="16">
        <v>334.05638528342109</v>
      </c>
      <c r="L54" s="16">
        <v>396.70036658861085</v>
      </c>
      <c r="M54" s="16">
        <v>463.09670561893233</v>
      </c>
      <c r="N54" s="16">
        <v>532.994459013197</v>
      </c>
      <c r="O54" s="16">
        <v>586.41412545676519</v>
      </c>
      <c r="P54" s="16">
        <v>640.99755990017115</v>
      </c>
      <c r="Q54" s="16">
        <v>696.50790618947929</v>
      </c>
      <c r="R54" s="16">
        <v>753.1992655932255</v>
      </c>
      <c r="S54" s="16">
        <v>811.05988271692058</v>
      </c>
      <c r="T54" s="16">
        <v>867.42487686649827</v>
      </c>
      <c r="U54" s="16">
        <v>888.45848110834459</v>
      </c>
      <c r="V54" s="16">
        <v>909.40360153962536</v>
      </c>
      <c r="W54" s="16">
        <v>930.04526283646976</v>
      </c>
      <c r="X54" s="16">
        <v>950.69779079012085</v>
      </c>
      <c r="Y54" s="16">
        <v>971.14450830789667</v>
      </c>
      <c r="Z54" s="16">
        <v>991.61546198802671</v>
      </c>
      <c r="AA54" s="16">
        <v>1011.8962697901666</v>
      </c>
      <c r="AB54" s="16">
        <v>1032.1227516194124</v>
      </c>
      <c r="AC54" s="16">
        <v>1052.2291895781441</v>
      </c>
      <c r="AD54" s="16">
        <v>1072.2567645788299</v>
      </c>
      <c r="AE54" s="16">
        <v>1092.1567849402327</v>
      </c>
      <c r="AF54" s="16">
        <v>1111.9753256096083</v>
      </c>
      <c r="AG54" s="16">
        <v>1131.6817303621658</v>
      </c>
      <c r="AH54" s="16">
        <v>1151.2885787460668</v>
      </c>
      <c r="AI54" s="16">
        <v>1148.963711764475</v>
      </c>
      <c r="AJ54" s="16">
        <v>1146.6287022919666</v>
      </c>
      <c r="AK54" s="16">
        <v>1144.2739243998546</v>
      </c>
      <c r="AL54" s="16">
        <v>1141.9059960444276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0</v>
      </c>
    </row>
    <row r="55" spans="1:53" s="16" customFormat="1" x14ac:dyDescent="0.2">
      <c r="B55" s="16" t="s">
        <v>22</v>
      </c>
    </row>
    <row r="56" spans="1:53" s="16" customFormat="1" x14ac:dyDescent="0.2">
      <c r="B56" s="16" t="s">
        <v>23</v>
      </c>
    </row>
    <row r="57" spans="1:53" s="16" customFormat="1" ht="32" x14ac:dyDescent="0.2">
      <c r="A57" s="19" t="s">
        <v>24</v>
      </c>
      <c r="B57" s="16" t="s">
        <v>21</v>
      </c>
      <c r="E57" s="16">
        <v>25.689348228166978</v>
      </c>
      <c r="F57" s="16">
        <v>49.791525255080778</v>
      </c>
      <c r="G57" s="16">
        <v>72.366957856741038</v>
      </c>
      <c r="H57" s="16">
        <v>93.480735456322392</v>
      </c>
      <c r="I57" s="16">
        <v>113.19589933944906</v>
      </c>
      <c r="J57" s="16">
        <v>131.58159122817324</v>
      </c>
      <c r="K57" s="16">
        <v>148.70902976818613</v>
      </c>
      <c r="L57" s="16">
        <v>164.64319081038641</v>
      </c>
      <c r="M57" s="16">
        <v>179.44828621668006</v>
      </c>
      <c r="N57" s="16">
        <v>193.11136152353961</v>
      </c>
      <c r="O57" s="16">
        <v>200.82834031284017</v>
      </c>
      <c r="P57" s="16">
        <v>207.85522399823512</v>
      </c>
      <c r="Q57" s="16">
        <v>214.13314548830729</v>
      </c>
      <c r="R57" s="16">
        <v>219.80522522344651</v>
      </c>
      <c r="S57" s="16">
        <v>224.901888174454</v>
      </c>
      <c r="T57" s="16">
        <v>228.64166021709545</v>
      </c>
      <c r="U57" s="16">
        <v>221.20249366063666</v>
      </c>
      <c r="V57" s="16">
        <v>214.00075694107545</v>
      </c>
      <c r="W57" s="16">
        <v>206.98144636317821</v>
      </c>
      <c r="X57" s="16">
        <v>200.21147507663252</v>
      </c>
      <c r="Y57" s="16">
        <v>193.63699405062781</v>
      </c>
      <c r="Z57" s="16">
        <v>187.29827579457455</v>
      </c>
      <c r="AA57" s="16">
        <v>181.14669747500918</v>
      </c>
      <c r="AB57" s="16">
        <v>175.20164860912826</v>
      </c>
      <c r="AC57" s="16">
        <v>169.44518161413126</v>
      </c>
      <c r="AD57" s="16">
        <v>163.87814959352386</v>
      </c>
      <c r="AE57" s="16">
        <v>158.48719285247009</v>
      </c>
      <c r="AF57" s="16">
        <v>153.27364750806569</v>
      </c>
      <c r="AG57" s="16">
        <v>148.22762189287232</v>
      </c>
      <c r="AH57" s="16">
        <v>143.34560059841237</v>
      </c>
      <c r="AI57" s="16">
        <v>138.62139395953474</v>
      </c>
      <c r="AJ57" s="16">
        <v>134.05114726222072</v>
      </c>
      <c r="AK57" s="16">
        <v>129.62880123979969</v>
      </c>
      <c r="AL57" s="16">
        <v>125.35037395328037</v>
      </c>
      <c r="AM57" s="16">
        <v>109.3180611246558</v>
      </c>
      <c r="AN57" s="16">
        <v>84.743360983833156</v>
      </c>
      <c r="AO57" s="16">
        <v>57.48142175533404</v>
      </c>
      <c r="AP57" s="16">
        <v>33.419698608551215</v>
      </c>
      <c r="AQ57" s="16">
        <v>16.19184397584306</v>
      </c>
      <c r="AR57" s="16">
        <v>6.2759587250367703</v>
      </c>
      <c r="AS57" s="16">
        <v>1.8244212013681893</v>
      </c>
      <c r="AT57" s="16">
        <v>0.35357282882515506</v>
      </c>
      <c r="AU57" s="16">
        <v>3.4261207113157527E-2</v>
      </c>
      <c r="AV57" s="16">
        <v>0</v>
      </c>
      <c r="AW57" s="16">
        <v>0</v>
      </c>
      <c r="AX57" s="16">
        <v>0</v>
      </c>
      <c r="AY57" s="16">
        <v>0</v>
      </c>
      <c r="AZ57" s="16">
        <v>0</v>
      </c>
      <c r="BA57" s="16">
        <v>0</v>
      </c>
    </row>
    <row r="58" spans="1:53" s="16" customFormat="1" x14ac:dyDescent="0.2">
      <c r="B58" s="16" t="s">
        <v>25</v>
      </c>
      <c r="E58" s="16">
        <v>0.70529450331750043</v>
      </c>
      <c r="F58" s="16">
        <v>0.53614372738152416</v>
      </c>
      <c r="G58" s="16">
        <v>0.40733881825902873</v>
      </c>
      <c r="H58" s="16">
        <v>0.30939035452608615</v>
      </c>
      <c r="I58" s="16">
        <v>0.23492873367003814</v>
      </c>
      <c r="J58" s="16">
        <v>0.17840489786081784</v>
      </c>
      <c r="K58" s="16">
        <v>0.13552663133610529</v>
      </c>
      <c r="L58" s="16">
        <v>0.10297554670961322</v>
      </c>
      <c r="M58" s="16">
        <v>7.8268341369971087E-2</v>
      </c>
      <c r="N58" s="16">
        <v>5.9486835580021588E-2</v>
      </c>
      <c r="O58" s="16">
        <v>4.521041902199633E-2</v>
      </c>
      <c r="P58" s="16">
        <v>3.4346632877577644E-2</v>
      </c>
      <c r="Q58" s="16">
        <v>2.6086278776152331E-2</v>
      </c>
      <c r="R58" s="16">
        <v>1.9809589221976568E-2</v>
      </c>
      <c r="S58" s="16">
        <v>1.5040946290534124E-2</v>
      </c>
      <c r="T58" s="16">
        <v>1.1415918490838449E-2</v>
      </c>
      <c r="U58" s="16">
        <v>8.6623420373338235E-3</v>
      </c>
      <c r="V58" s="16">
        <v>6.572800252444869E-3</v>
      </c>
      <c r="W58" s="16">
        <v>4.9860468787762558E-3</v>
      </c>
      <c r="X58" s="16">
        <v>3.7827158620813597E-3</v>
      </c>
      <c r="Y58" s="16">
        <v>2.8694119500518775E-3</v>
      </c>
      <c r="Z58" s="16">
        <v>2.1768483004491325E-3</v>
      </c>
      <c r="AA58" s="16">
        <v>1.6512568097339212E-3</v>
      </c>
      <c r="AB58" s="16">
        <v>1.2525994152264447E-3</v>
      </c>
      <c r="AC58" s="16">
        <v>9.5015193036815675E-4</v>
      </c>
      <c r="AD58" s="16">
        <v>7.2073348244682098E-4</v>
      </c>
      <c r="AE58" s="16">
        <v>5.4668560068230683E-4</v>
      </c>
      <c r="AF58" s="16">
        <v>4.1466823638892225E-4</v>
      </c>
      <c r="AG58" s="16">
        <v>3.145228724546372E-4</v>
      </c>
      <c r="AH58" s="16">
        <v>2.3855980776001971E-4</v>
      </c>
      <c r="AI58" s="16">
        <v>1.8093933277808793E-4</v>
      </c>
      <c r="AJ58" s="16">
        <v>1.3723442695497099E-4</v>
      </c>
      <c r="AK58" s="16">
        <v>1.0408397220938713E-4</v>
      </c>
      <c r="AL58" s="16">
        <v>7.8940123655680882E-5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6">
        <v>0</v>
      </c>
      <c r="AY58" s="16">
        <v>0</v>
      </c>
      <c r="AZ58" s="16">
        <v>0</v>
      </c>
      <c r="BA58" s="16">
        <v>0</v>
      </c>
    </row>
    <row r="69" spans="1:35" s="8" customFormat="1" x14ac:dyDescent="0.2">
      <c r="A69" s="8" t="s">
        <v>26</v>
      </c>
    </row>
    <row r="70" spans="1:35" s="8" customFormat="1" x14ac:dyDescent="0.2">
      <c r="B70" s="8">
        <v>2017</v>
      </c>
      <c r="C70" s="8">
        <v>2018</v>
      </c>
      <c r="D70" s="8">
        <v>2019</v>
      </c>
      <c r="E70" s="8">
        <v>2020</v>
      </c>
      <c r="F70" s="8">
        <v>2021</v>
      </c>
      <c r="G70" s="8">
        <v>2022</v>
      </c>
      <c r="H70" s="8">
        <v>2023</v>
      </c>
      <c r="I70" s="8">
        <v>2024</v>
      </c>
      <c r="J70" s="8">
        <v>2025</v>
      </c>
      <c r="K70" s="8">
        <v>2026</v>
      </c>
      <c r="L70" s="8">
        <v>2027</v>
      </c>
      <c r="M70" s="8">
        <v>2028</v>
      </c>
      <c r="N70" s="8">
        <v>2029</v>
      </c>
      <c r="O70" s="8">
        <v>2030</v>
      </c>
      <c r="P70" s="8">
        <v>2031</v>
      </c>
      <c r="Q70" s="8">
        <v>2032</v>
      </c>
      <c r="R70" s="8">
        <v>2033</v>
      </c>
      <c r="S70" s="8">
        <v>2034</v>
      </c>
      <c r="T70" s="8">
        <v>2035</v>
      </c>
      <c r="U70" s="8">
        <v>2036</v>
      </c>
      <c r="V70" s="8">
        <v>2037</v>
      </c>
      <c r="W70" s="8">
        <v>2038</v>
      </c>
      <c r="X70" s="8">
        <v>2039</v>
      </c>
      <c r="Y70" s="8">
        <v>2040</v>
      </c>
      <c r="Z70" s="8">
        <v>2041</v>
      </c>
      <c r="AA70" s="8">
        <v>2042</v>
      </c>
      <c r="AB70" s="8">
        <v>2043</v>
      </c>
      <c r="AC70" s="8">
        <v>2044</v>
      </c>
      <c r="AD70" s="8">
        <v>2045</v>
      </c>
      <c r="AE70" s="8">
        <v>2046</v>
      </c>
      <c r="AF70" s="8">
        <v>2047</v>
      </c>
      <c r="AG70" s="8">
        <v>2048</v>
      </c>
      <c r="AH70" s="8">
        <v>2049</v>
      </c>
      <c r="AI70" s="8">
        <v>2050</v>
      </c>
    </row>
    <row r="71" spans="1:35" s="16" customFormat="1" x14ac:dyDescent="0.2">
      <c r="A71" s="16" t="s">
        <v>27</v>
      </c>
      <c r="B71" s="16">
        <v>1.2062366262624573</v>
      </c>
      <c r="C71" s="16">
        <v>1.2065064531395322</v>
      </c>
      <c r="D71" s="16">
        <v>1.2061202988372928</v>
      </c>
      <c r="E71" s="16">
        <v>1.2053911689190142</v>
      </c>
      <c r="F71" s="16">
        <v>1.2043252188857794</v>
      </c>
      <c r="G71" s="16">
        <v>1.2033745539385572</v>
      </c>
      <c r="H71" s="16">
        <v>1.2028323558733092</v>
      </c>
      <c r="I71" s="16">
        <v>1.2025439908490261</v>
      </c>
      <c r="J71" s="16">
        <v>1.2026504119263408</v>
      </c>
      <c r="K71" s="16">
        <v>1.2027089662622832</v>
      </c>
      <c r="L71" s="16">
        <v>1.2027202453160888</v>
      </c>
      <c r="M71" s="16">
        <v>1.2022552024487132</v>
      </c>
      <c r="N71" s="16">
        <v>1.2014647565746166</v>
      </c>
      <c r="O71" s="16">
        <v>1.2004961798145779</v>
      </c>
      <c r="P71" s="16">
        <v>1.199352599034704</v>
      </c>
      <c r="Q71" s="16">
        <v>1.197757743209017</v>
      </c>
      <c r="R71" s="16">
        <v>1.1958586897147241</v>
      </c>
      <c r="S71" s="16">
        <v>1.1939369076802289</v>
      </c>
      <c r="T71" s="16">
        <v>1.1917185745068029</v>
      </c>
      <c r="U71" s="16">
        <v>1.1896178698706659</v>
      </c>
      <c r="V71" s="16">
        <v>1.1873617904295113</v>
      </c>
      <c r="W71" s="16">
        <v>1.185235741176859</v>
      </c>
      <c r="X71" s="16">
        <v>1.1829805481637454</v>
      </c>
      <c r="Y71" s="16">
        <v>1.1807598963719825</v>
      </c>
      <c r="Z71" s="16">
        <v>1.1784980068788924</v>
      </c>
      <c r="AA71" s="16">
        <v>1.1762425973083317</v>
      </c>
      <c r="AB71" s="16">
        <v>1.1739409382365731</v>
      </c>
      <c r="AC71" s="16">
        <v>1.171644316499852</v>
      </c>
      <c r="AD71" s="16">
        <v>1.1693207636676313</v>
      </c>
      <c r="AE71" s="16">
        <v>1.1669845653969682</v>
      </c>
      <c r="AF71" s="16">
        <v>1.1646280025558136</v>
      </c>
      <c r="AG71" s="16">
        <v>1.1622611589470282</v>
      </c>
      <c r="AH71" s="16">
        <v>1.1598742774077133</v>
      </c>
      <c r="AI71" s="16">
        <v>1.1574740661194551</v>
      </c>
    </row>
    <row r="72" spans="1:35" s="16" customFormat="1" x14ac:dyDescent="0.2">
      <c r="A72" s="16" t="s">
        <v>14</v>
      </c>
      <c r="B72" s="16">
        <v>1.1799158246796142</v>
      </c>
      <c r="C72" s="16">
        <v>1.1443600440497181</v>
      </c>
      <c r="D72" s="16">
        <v>1.1106673953524064</v>
      </c>
      <c r="E72" s="16">
        <v>1.0746919501464611</v>
      </c>
      <c r="F72" s="16">
        <v>1.0347723534400497</v>
      </c>
      <c r="G72" s="16">
        <v>0.99250825768335105</v>
      </c>
      <c r="H72" s="16">
        <v>0.94818345828853601</v>
      </c>
      <c r="I72" s="16">
        <v>0.90163707581590002</v>
      </c>
      <c r="J72" s="16">
        <v>0.85299822260314628</v>
      </c>
      <c r="K72" s="16">
        <v>0.80207483085652675</v>
      </c>
      <c r="L72" s="16">
        <v>0.76884654122456397</v>
      </c>
      <c r="M72" s="16">
        <v>0.7352367340221142</v>
      </c>
      <c r="N72" s="16">
        <v>0.70162836158724051</v>
      </c>
      <c r="O72" s="16">
        <v>0.66791101623420734</v>
      </c>
      <c r="P72" s="16">
        <v>0.63409566980465515</v>
      </c>
      <c r="Q72" s="16">
        <v>0.60139425212843634</v>
      </c>
      <c r="R72" s="16">
        <v>0.58808750673632115</v>
      </c>
      <c r="S72" s="16">
        <v>0.57480905339218102</v>
      </c>
      <c r="T72" s="16">
        <v>0.56143059587618349</v>
      </c>
      <c r="U72" s="16">
        <v>0.54815217004364747</v>
      </c>
      <c r="V72" s="16">
        <v>0.53484715621896239</v>
      </c>
      <c r="W72" s="16">
        <v>0.52164598192370348</v>
      </c>
      <c r="X72" s="16">
        <v>0.50843322714365979</v>
      </c>
      <c r="Y72" s="16">
        <v>0.49528155335075996</v>
      </c>
      <c r="Z72" s="16">
        <v>0.48215888668121032</v>
      </c>
      <c r="AA72" s="16">
        <v>0.46908553488031057</v>
      </c>
      <c r="AB72" s="16">
        <v>0.45604081333688173</v>
      </c>
      <c r="AC72" s="16">
        <v>0.44304554892697467</v>
      </c>
      <c r="AD72" s="16">
        <v>0.43008782723617378</v>
      </c>
      <c r="AE72" s="16">
        <v>0.41717358969586771</v>
      </c>
      <c r="AF72" s="16">
        <v>0.41633116571791751</v>
      </c>
      <c r="AG72" s="16">
        <v>0.41548506657161932</v>
      </c>
      <c r="AH72" s="16">
        <v>0.41463180426682056</v>
      </c>
      <c r="AI72" s="16">
        <v>0.41377377684397243</v>
      </c>
    </row>
    <row r="73" spans="1:35" s="16" customFormat="1" x14ac:dyDescent="0.2">
      <c r="A73" s="16" t="s">
        <v>15</v>
      </c>
      <c r="B73" s="16">
        <v>1.1763366428557003</v>
      </c>
      <c r="C73" s="16">
        <v>1.1347457539942729</v>
      </c>
      <c r="D73" s="16">
        <v>1.0954612816731999</v>
      </c>
      <c r="E73" s="16">
        <v>1.0532609723717552</v>
      </c>
      <c r="F73" s="16">
        <v>1.0064893909547508</v>
      </c>
      <c r="G73" s="16">
        <v>0.95677791517460287</v>
      </c>
      <c r="H73" s="16">
        <v>0.90440893114517762</v>
      </c>
      <c r="I73" s="16">
        <v>0.84922058410424262</v>
      </c>
      <c r="J73" s="16">
        <v>0.79133995635977605</v>
      </c>
      <c r="K73" s="16">
        <v>0.73057518477022443</v>
      </c>
      <c r="L73" s="16">
        <v>0.68690615867950411</v>
      </c>
      <c r="M73" s="16">
        <v>0.64225931532443414</v>
      </c>
      <c r="N73" s="16">
        <v>0.59702012981610142</v>
      </c>
      <c r="O73" s="16">
        <v>0.55108002037878867</v>
      </c>
      <c r="P73" s="16">
        <v>0.50445193982264802</v>
      </c>
      <c r="Q73" s="16">
        <v>0.45896600757628836</v>
      </c>
      <c r="R73" s="16">
        <v>0.44111809536068636</v>
      </c>
      <c r="S73" s="16">
        <v>0.42331649929307802</v>
      </c>
      <c r="T73" s="16">
        <v>0.4054690304333094</v>
      </c>
      <c r="U73" s="16">
        <v>0.38772341582699854</v>
      </c>
      <c r="V73" s="16">
        <v>0.36998953388473443</v>
      </c>
      <c r="W73" s="16">
        <v>0.35235890585468888</v>
      </c>
      <c r="X73" s="16">
        <v>0.33475260764016723</v>
      </c>
      <c r="Y73" s="16">
        <v>0.31722016102638539</v>
      </c>
      <c r="Z73" s="16">
        <v>0.2997408087947715</v>
      </c>
      <c r="AA73" s="16">
        <v>0.28232777548231125</v>
      </c>
      <c r="AB73" s="16">
        <v>0.26496888128573048</v>
      </c>
      <c r="AC73" s="16">
        <v>0.24767695422239633</v>
      </c>
      <c r="AD73" s="16">
        <v>0.23044547772310364</v>
      </c>
      <c r="AE73" s="16">
        <v>0.2132782192933359</v>
      </c>
      <c r="AF73" s="16">
        <v>0.21284753362591824</v>
      </c>
      <c r="AG73" s="16">
        <v>0.21241496904434998</v>
      </c>
      <c r="AH73" s="16">
        <v>0.21197874232853531</v>
      </c>
      <c r="AI73" s="16">
        <v>0.21154007946643194</v>
      </c>
    </row>
    <row r="74" spans="1:35" s="16" customFormat="1" x14ac:dyDescent="0.2">
      <c r="A74" s="16" t="s">
        <v>16</v>
      </c>
      <c r="B74" s="16">
        <v>1.1740664095604625</v>
      </c>
      <c r="C74" s="16">
        <v>1.1275801435307093</v>
      </c>
      <c r="D74" s="16">
        <v>1.0839907097688868</v>
      </c>
      <c r="E74" s="16">
        <v>1.0368811615304336</v>
      </c>
      <c r="F74" s="16">
        <v>0.98435418982518375</v>
      </c>
      <c r="G74" s="16">
        <v>0.92822530989626639</v>
      </c>
      <c r="H74" s="16">
        <v>0.86877597058988809</v>
      </c>
      <c r="I74" s="16">
        <v>0.80584362426041523</v>
      </c>
      <c r="J74" s="16">
        <v>0.73955370630740846</v>
      </c>
      <c r="K74" s="16">
        <v>0.66971450724908621</v>
      </c>
      <c r="L74" s="16">
        <v>0.6163061198593236</v>
      </c>
      <c r="M74" s="16">
        <v>0.56125764254854205</v>
      </c>
      <c r="N74" s="16">
        <v>0.50495685038513727</v>
      </c>
      <c r="O74" s="16">
        <v>0.44729691422135243</v>
      </c>
      <c r="P74" s="16">
        <v>0.3882927163177835</v>
      </c>
      <c r="Q74" s="16">
        <v>0.33033286634251868</v>
      </c>
      <c r="R74" s="16">
        <v>0.30740020860637951</v>
      </c>
      <c r="S74" s="16">
        <v>0.28453330614060346</v>
      </c>
      <c r="T74" s="16">
        <v>0.26167331167033314</v>
      </c>
      <c r="U74" s="16">
        <v>0.23892007908054502</v>
      </c>
      <c r="V74" s="16">
        <v>0.21621728212161462</v>
      </c>
      <c r="W74" s="16">
        <v>0.19362027918883229</v>
      </c>
      <c r="X74" s="16">
        <v>0.17108427837357887</v>
      </c>
      <c r="Y74" s="16">
        <v>0.14863714475257006</v>
      </c>
      <c r="Z74" s="16">
        <v>0.12626881730074824</v>
      </c>
      <c r="AA74" s="16">
        <v>0.10398583272950179</v>
      </c>
      <c r="AB74" s="16">
        <v>8.1784153296340367E-2</v>
      </c>
      <c r="AC74" s="16">
        <v>5.9668990890243689E-2</v>
      </c>
      <c r="AD74" s="16">
        <v>3.7639033305465475E-2</v>
      </c>
      <c r="AE74" s="16">
        <v>1.5695986650901217E-2</v>
      </c>
      <c r="AF74" s="16">
        <v>1.5664290791338686E-2</v>
      </c>
      <c r="AG74" s="16">
        <v>1.5632456655061633E-2</v>
      </c>
      <c r="AH74" s="16">
        <v>1.5600353007858558E-2</v>
      </c>
      <c r="AI74" s="16">
        <v>1.5568070075027585E-2</v>
      </c>
    </row>
    <row r="75" spans="1:35" s="16" customFormat="1" x14ac:dyDescent="0.2"/>
    <row r="76" spans="1:35" s="20" customFormat="1" x14ac:dyDescent="0.2">
      <c r="A76" s="20" t="s">
        <v>28</v>
      </c>
      <c r="B76" s="20">
        <v>2017</v>
      </c>
      <c r="C76" s="20">
        <v>2018</v>
      </c>
      <c r="D76" s="20">
        <v>2019</v>
      </c>
      <c r="E76" s="20">
        <v>2020</v>
      </c>
      <c r="F76" s="20">
        <v>2021</v>
      </c>
      <c r="G76" s="20">
        <v>2022</v>
      </c>
      <c r="H76" s="20">
        <v>2023</v>
      </c>
      <c r="I76" s="20">
        <v>2024</v>
      </c>
      <c r="J76" s="20">
        <v>2025</v>
      </c>
      <c r="K76" s="20">
        <v>2026</v>
      </c>
      <c r="L76" s="20">
        <v>2027</v>
      </c>
      <c r="M76" s="20">
        <v>2028</v>
      </c>
      <c r="N76" s="20">
        <v>2029</v>
      </c>
      <c r="O76" s="20">
        <v>2030</v>
      </c>
      <c r="P76" s="20">
        <v>2031</v>
      </c>
      <c r="Q76" s="20">
        <v>2032</v>
      </c>
      <c r="R76" s="20">
        <v>2033</v>
      </c>
      <c r="S76" s="20">
        <v>2034</v>
      </c>
      <c r="T76" s="20">
        <v>2035</v>
      </c>
      <c r="U76" s="20">
        <v>2036</v>
      </c>
      <c r="V76" s="20">
        <v>2037</v>
      </c>
      <c r="W76" s="20">
        <v>2038</v>
      </c>
      <c r="X76" s="20">
        <v>2039</v>
      </c>
      <c r="Y76" s="20">
        <v>2040</v>
      </c>
      <c r="Z76" s="20">
        <v>2041</v>
      </c>
      <c r="AA76" s="20">
        <v>2042</v>
      </c>
      <c r="AB76" s="20">
        <v>2043</v>
      </c>
      <c r="AC76" s="20">
        <v>2044</v>
      </c>
      <c r="AD76" s="20">
        <v>2045</v>
      </c>
      <c r="AE76" s="20">
        <v>2046</v>
      </c>
      <c r="AF76" s="20">
        <v>2047</v>
      </c>
      <c r="AG76" s="20">
        <v>2048</v>
      </c>
      <c r="AH76" s="20">
        <v>2049</v>
      </c>
      <c r="AI76" s="20">
        <v>2050</v>
      </c>
    </row>
    <row r="77" spans="1:35" s="16" customFormat="1" x14ac:dyDescent="0.2"/>
    <row r="78" spans="1:35" s="16" customFormat="1" x14ac:dyDescent="0.2">
      <c r="A78" s="16" t="s">
        <v>14</v>
      </c>
      <c r="B78" s="16">
        <v>-191.3457465828194</v>
      </c>
      <c r="C78" s="16">
        <v>-127.12245039033314</v>
      </c>
      <c r="D78" s="16">
        <v>-70.445535213753601</v>
      </c>
      <c r="E78" s="16">
        <v>-19.674592227197412</v>
      </c>
      <c r="F78" s="16">
        <v>26.55501890285294</v>
      </c>
      <c r="G78" s="16">
        <v>69.325628999990627</v>
      </c>
      <c r="H78" s="16">
        <v>109.54069530396912</v>
      </c>
      <c r="I78" s="16">
        <v>147.95142263773997</v>
      </c>
      <c r="J78" s="16">
        <v>185.15453522280606</v>
      </c>
      <c r="K78" s="16">
        <v>221.53596995850037</v>
      </c>
      <c r="L78" s="16">
        <v>249.35301974949621</v>
      </c>
      <c r="M78" s="16">
        <v>276.78276242392593</v>
      </c>
      <c r="N78" s="16">
        <v>303.89199526519496</v>
      </c>
      <c r="O78" s="16">
        <v>331.06472581880331</v>
      </c>
      <c r="P78" s="16">
        <v>358.46578700987612</v>
      </c>
      <c r="Q78" s="16">
        <v>384.9209243149358</v>
      </c>
      <c r="R78" s="16">
        <v>393.62605014735095</v>
      </c>
      <c r="S78" s="16">
        <v>402.1546224378389</v>
      </c>
      <c r="T78" s="16">
        <v>410.47465143646212</v>
      </c>
      <c r="U78" s="16">
        <v>418.77590940030569</v>
      </c>
      <c r="V78" s="16">
        <v>427.00392811812617</v>
      </c>
      <c r="W78" s="16">
        <v>435.29325312783084</v>
      </c>
      <c r="X78" s="16">
        <v>443.57679207919239</v>
      </c>
      <c r="Y78" s="16">
        <v>451.93636276895768</v>
      </c>
      <c r="Z78" s="16">
        <v>460.36140371543161</v>
      </c>
      <c r="AA78" s="16">
        <v>468.88505302360045</v>
      </c>
      <c r="AB78" s="16">
        <v>477.49862326258722</v>
      </c>
      <c r="AC78" s="16">
        <v>486.23287969106019</v>
      </c>
      <c r="AD78" s="16">
        <v>495.08345018750634</v>
      </c>
      <c r="AE78" s="16">
        <v>504.06360817078422</v>
      </c>
      <c r="AF78" s="16">
        <v>513.17641839132182</v>
      </c>
      <c r="AG78" s="16">
        <v>522.43188537573974</v>
      </c>
      <c r="AH78" s="16">
        <v>531.83064942582268</v>
      </c>
      <c r="AI78" s="16">
        <v>541.38020482463423</v>
      </c>
    </row>
    <row r="79" spans="1:35" s="16" customFormat="1" x14ac:dyDescent="0.2">
      <c r="A79" s="16" t="s">
        <v>15</v>
      </c>
      <c r="B79" s="16">
        <v>-429.37025817954486</v>
      </c>
      <c r="C79" s="16">
        <v>-314.67457694604258</v>
      </c>
      <c r="D79" s="16">
        <v>-216.94333441270632</v>
      </c>
      <c r="E79" s="16">
        <v>-132.69830852234114</v>
      </c>
      <c r="F79" s="16">
        <v>-59.049559056546826</v>
      </c>
      <c r="G79" s="16">
        <v>6.2818950423230531</v>
      </c>
      <c r="H79" s="16">
        <v>65.186919131165155</v>
      </c>
      <c r="I79" s="16">
        <v>119.23353185864431</v>
      </c>
      <c r="J79" s="16">
        <v>169.65628023374313</v>
      </c>
      <c r="K79" s="16">
        <v>217.3682541245403</v>
      </c>
      <c r="L79" s="16">
        <v>255.03093822761292</v>
      </c>
      <c r="M79" s="16">
        <v>291.15202408832755</v>
      </c>
      <c r="N79" s="16">
        <v>326.05143955852526</v>
      </c>
      <c r="O79" s="16">
        <v>360.3189116890598</v>
      </c>
      <c r="P79" s="16">
        <v>394.28725214741456</v>
      </c>
      <c r="Q79" s="16">
        <v>426.70238246352494</v>
      </c>
      <c r="R79" s="16">
        <v>438.02016846706795</v>
      </c>
      <c r="S79" s="16">
        <v>448.83716264344667</v>
      </c>
      <c r="T79" s="16">
        <v>459.17882898221433</v>
      </c>
      <c r="U79" s="16">
        <v>469.30610687063461</v>
      </c>
      <c r="V79" s="16">
        <v>479.19716381763158</v>
      </c>
      <c r="W79" s="16">
        <v>489.03409847842136</v>
      </c>
      <c r="X79" s="16">
        <v>498.76649816764774</v>
      </c>
      <c r="Y79" s="16">
        <v>508.50614728265066</v>
      </c>
      <c r="Z79" s="16">
        <v>518.25703020234414</v>
      </c>
      <c r="AA79" s="16">
        <v>528.06909237755758</v>
      </c>
      <c r="AB79" s="16">
        <v>537.94264888186933</v>
      </c>
      <c r="AC79" s="16">
        <v>547.92041370069296</v>
      </c>
      <c r="AD79" s="16">
        <v>558.00389918547171</v>
      </c>
      <c r="AE79" s="16">
        <v>568.21320202263769</v>
      </c>
      <c r="AF79" s="16">
        <v>578.55587984835358</v>
      </c>
      <c r="AG79" s="16">
        <v>589.04648740694404</v>
      </c>
      <c r="AH79" s="16">
        <v>599.68836267993868</v>
      </c>
      <c r="AI79" s="16">
        <v>610.4920445103387</v>
      </c>
    </row>
    <row r="80" spans="1:35" s="16" customFormat="1" x14ac:dyDescent="0.2">
      <c r="A80" s="16" t="s">
        <v>16</v>
      </c>
      <c r="B80" s="16">
        <v>-679.60515508933349</v>
      </c>
      <c r="C80" s="16">
        <v>-511.94968644888775</v>
      </c>
      <c r="D80" s="16">
        <v>-371.15995612441856</v>
      </c>
      <c r="E80" s="16">
        <v>-251.82635261089231</v>
      </c>
      <c r="F80" s="16">
        <v>-149.45598555025097</v>
      </c>
      <c r="G80" s="16">
        <v>-60.512354806678843</v>
      </c>
      <c r="H80" s="16">
        <v>17.932993956541594</v>
      </c>
      <c r="I80" s="16">
        <v>88.306387823935538</v>
      </c>
      <c r="J80" s="16">
        <v>152.51255474618219</v>
      </c>
      <c r="K80" s="16">
        <v>212.01848646221811</v>
      </c>
      <c r="L80" s="16">
        <v>259.91033973750984</v>
      </c>
      <c r="M80" s="16">
        <v>305.04318384731425</v>
      </c>
      <c r="N80" s="16">
        <v>348.00287994171453</v>
      </c>
      <c r="O80" s="16">
        <v>389.5952475273221</v>
      </c>
      <c r="P80" s="16">
        <v>430.32952452170815</v>
      </c>
      <c r="Q80" s="16">
        <v>468.87514285852689</v>
      </c>
      <c r="R80" s="16">
        <v>482.90677834718434</v>
      </c>
      <c r="S80" s="16">
        <v>496.09631299060715</v>
      </c>
      <c r="T80" s="16">
        <v>508.5300053342591</v>
      </c>
      <c r="U80" s="16">
        <v>520.54295465795133</v>
      </c>
      <c r="V80" s="16">
        <v>532.14804313339539</v>
      </c>
      <c r="W80" s="16">
        <v>543.57688360788097</v>
      </c>
      <c r="X80" s="16">
        <v>554.79700159024082</v>
      </c>
      <c r="Y80" s="16">
        <v>565.95139871585673</v>
      </c>
      <c r="Z80" s="16">
        <v>577.05946333198858</v>
      </c>
      <c r="AA80" s="16">
        <v>588.1887133494223</v>
      </c>
      <c r="AB80" s="16">
        <v>599.34900817334096</v>
      </c>
      <c r="AC80" s="16">
        <v>610.59551846793136</v>
      </c>
      <c r="AD80" s="16">
        <v>621.93598869874302</v>
      </c>
      <c r="AE80" s="16">
        <v>633.39765032966261</v>
      </c>
      <c r="AF80" s="16">
        <v>644.99278733994936</v>
      </c>
      <c r="AG80" s="16">
        <v>656.74070667067997</v>
      </c>
      <c r="AH80" s="16">
        <v>668.64759015017728</v>
      </c>
      <c r="AI80" s="16">
        <v>680.7271523301348</v>
      </c>
    </row>
    <row r="81" s="7" customFormat="1" x14ac:dyDescent="0.2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7"/>
  <sheetViews>
    <sheetView showGridLines="0" workbookViewId="0">
      <selection activeCell="P24" sqref="P24"/>
    </sheetView>
  </sheetViews>
  <sheetFormatPr baseColWidth="10" defaultRowHeight="16" outlineLevelRow="1" x14ac:dyDescent="0.2"/>
  <sheetData>
    <row r="2" spans="1:34" s="2" customFormat="1" ht="21" x14ac:dyDescent="0.25">
      <c r="A2" s="2" t="s">
        <v>236</v>
      </c>
    </row>
    <row r="5" spans="1:34" s="115" customFormat="1" ht="26.5" customHeight="1" thickBot="1" x14ac:dyDescent="0.25">
      <c r="B5" s="122" t="s">
        <v>235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4"/>
      <c r="Y5" s="124"/>
      <c r="Z5" s="124"/>
      <c r="AA5" s="124"/>
      <c r="AB5" s="123"/>
      <c r="AC5" s="123"/>
      <c r="AD5" s="123"/>
      <c r="AE5" s="123"/>
      <c r="AF5" s="124"/>
      <c r="AG5" s="123"/>
      <c r="AH5" s="125" t="s">
        <v>197</v>
      </c>
    </row>
    <row r="6" spans="1:34" s="115" customFormat="1" ht="26" customHeight="1" x14ac:dyDescent="0.2">
      <c r="B6" s="126"/>
      <c r="C6" s="126"/>
      <c r="D6" s="172" t="s">
        <v>198</v>
      </c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 t="s">
        <v>199</v>
      </c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27"/>
      <c r="AG6" s="126"/>
      <c r="AH6" s="126"/>
    </row>
    <row r="7" spans="1:34" s="116" customFormat="1" ht="26.5" customHeight="1" thickBot="1" x14ac:dyDescent="0.25">
      <c r="B7" s="174" t="s">
        <v>237</v>
      </c>
      <c r="C7" s="174" t="s">
        <v>200</v>
      </c>
      <c r="D7" s="170" t="s">
        <v>47</v>
      </c>
      <c r="E7" s="170"/>
      <c r="F7" s="170"/>
      <c r="G7" s="170"/>
      <c r="H7" s="173" t="s">
        <v>201</v>
      </c>
      <c r="I7" s="173"/>
      <c r="J7" s="173"/>
      <c r="K7" s="173"/>
      <c r="L7" s="170" t="s">
        <v>202</v>
      </c>
      <c r="M7" s="170"/>
      <c r="N7" s="170"/>
      <c r="O7" s="170"/>
      <c r="P7" s="170" t="s">
        <v>60</v>
      </c>
      <c r="Q7" s="170"/>
      <c r="R7" s="170"/>
      <c r="S7" s="170"/>
      <c r="T7" s="173" t="s">
        <v>62</v>
      </c>
      <c r="U7" s="173"/>
      <c r="V7" s="173"/>
      <c r="W7" s="173"/>
      <c r="X7" s="170" t="s">
        <v>238</v>
      </c>
      <c r="Y7" s="170"/>
      <c r="Z7" s="170"/>
      <c r="AA7" s="170"/>
      <c r="AB7" s="170" t="s">
        <v>239</v>
      </c>
      <c r="AC7" s="170"/>
      <c r="AD7" s="170"/>
      <c r="AE7" s="170"/>
      <c r="AF7" s="171" t="s">
        <v>198</v>
      </c>
      <c r="AG7" s="171" t="s">
        <v>199</v>
      </c>
      <c r="AH7" s="171" t="s">
        <v>203</v>
      </c>
    </row>
    <row r="8" spans="1:34" s="116" customFormat="1" ht="26" customHeight="1" thickBot="1" x14ac:dyDescent="0.25">
      <c r="B8" s="174"/>
      <c r="C8" s="174"/>
      <c r="D8" s="125" t="s">
        <v>204</v>
      </c>
      <c r="E8" s="125" t="s">
        <v>205</v>
      </c>
      <c r="F8" s="125" t="s">
        <v>206</v>
      </c>
      <c r="G8" s="125" t="s">
        <v>207</v>
      </c>
      <c r="H8" s="125" t="s">
        <v>204</v>
      </c>
      <c r="I8" s="125" t="s">
        <v>205</v>
      </c>
      <c r="J8" s="125" t="s">
        <v>206</v>
      </c>
      <c r="K8" s="125" t="s">
        <v>207</v>
      </c>
      <c r="L8" s="125" t="s">
        <v>204</v>
      </c>
      <c r="M8" s="125" t="s">
        <v>205</v>
      </c>
      <c r="N8" s="125" t="s">
        <v>206</v>
      </c>
      <c r="O8" s="125" t="s">
        <v>207</v>
      </c>
      <c r="P8" s="125" t="s">
        <v>204</v>
      </c>
      <c r="Q8" s="125" t="s">
        <v>205</v>
      </c>
      <c r="R8" s="125" t="s">
        <v>206</v>
      </c>
      <c r="S8" s="125" t="s">
        <v>207</v>
      </c>
      <c r="T8" s="125" t="s">
        <v>204</v>
      </c>
      <c r="U8" s="125" t="s">
        <v>205</v>
      </c>
      <c r="V8" s="125" t="s">
        <v>206</v>
      </c>
      <c r="W8" s="125" t="s">
        <v>207</v>
      </c>
      <c r="X8" s="125" t="s">
        <v>204</v>
      </c>
      <c r="Y8" s="125" t="s">
        <v>205</v>
      </c>
      <c r="Z8" s="125" t="s">
        <v>206</v>
      </c>
      <c r="AA8" s="125" t="s">
        <v>207</v>
      </c>
      <c r="AB8" s="125" t="s">
        <v>204</v>
      </c>
      <c r="AC8" s="125" t="s">
        <v>205</v>
      </c>
      <c r="AD8" s="125" t="s">
        <v>206</v>
      </c>
      <c r="AE8" s="125" t="s">
        <v>207</v>
      </c>
      <c r="AF8" s="171"/>
      <c r="AG8" s="171"/>
      <c r="AH8" s="171"/>
    </row>
    <row r="9" spans="1:34" s="115" customFormat="1" ht="15" customHeight="1" outlineLevel="1" x14ac:dyDescent="0.2">
      <c r="A9" s="115">
        <v>2006</v>
      </c>
      <c r="B9" s="111" t="s">
        <v>208</v>
      </c>
      <c r="C9" s="112" t="s">
        <v>209</v>
      </c>
      <c r="D9" s="113">
        <v>2273.2182487926534</v>
      </c>
      <c r="E9" s="113">
        <v>8487.7023820124978</v>
      </c>
      <c r="F9" s="113">
        <v>9975.6452834238826</v>
      </c>
      <c r="G9" s="114">
        <v>20736.565914229031</v>
      </c>
      <c r="H9" s="113">
        <v>30501.715743694313</v>
      </c>
      <c r="I9" s="113">
        <v>31753.791349440809</v>
      </c>
      <c r="J9" s="113">
        <v>28910.091638128924</v>
      </c>
      <c r="K9" s="114">
        <v>91165.59873126405</v>
      </c>
      <c r="L9" s="113">
        <v>52836.982586566017</v>
      </c>
      <c r="M9" s="113">
        <v>92083.580285579475</v>
      </c>
      <c r="N9" s="113">
        <v>86019.305393963266</v>
      </c>
      <c r="O9" s="114">
        <v>230939.86826610877</v>
      </c>
      <c r="P9" s="113">
        <v>297.3297315129202</v>
      </c>
      <c r="Q9" s="113">
        <v>573.68120904185378</v>
      </c>
      <c r="R9" s="113">
        <v>929.1375865174922</v>
      </c>
      <c r="S9" s="114">
        <v>1800.148527072266</v>
      </c>
      <c r="T9" s="113">
        <v>56400.630312272595</v>
      </c>
      <c r="U9" s="113">
        <v>24882.572482429456</v>
      </c>
      <c r="V9" s="113">
        <v>9413.818574670353</v>
      </c>
      <c r="W9" s="114">
        <v>90697.021369372407</v>
      </c>
      <c r="X9" s="113">
        <v>22952.162628695205</v>
      </c>
      <c r="Y9" s="113">
        <v>22448.617520652471</v>
      </c>
      <c r="Z9" s="113">
        <v>18768.656016395886</v>
      </c>
      <c r="AA9" s="114">
        <v>64169.436165743558</v>
      </c>
      <c r="AB9" s="113">
        <v>1862.5986353813394</v>
      </c>
      <c r="AC9" s="113">
        <v>2509.5117730065394</v>
      </c>
      <c r="AD9" s="113">
        <v>2310.2601588210923</v>
      </c>
      <c r="AE9" s="114">
        <v>6682.3705672089709</v>
      </c>
      <c r="AF9" s="114">
        <v>344642.1814386741</v>
      </c>
      <c r="AG9" s="114">
        <v>161548.82810232494</v>
      </c>
      <c r="AH9" s="114">
        <v>506191.00954099908</v>
      </c>
    </row>
    <row r="10" spans="1:34" x14ac:dyDescent="0.2">
      <c r="A10">
        <v>2007</v>
      </c>
      <c r="B10" t="s">
        <v>208</v>
      </c>
      <c r="C10" t="s">
        <v>209</v>
      </c>
      <c r="D10">
        <v>2000.5168770356984</v>
      </c>
      <c r="E10">
        <v>8220.0321676844524</v>
      </c>
      <c r="F10">
        <v>10695.098825871697</v>
      </c>
      <c r="G10">
        <v>20915.647870591849</v>
      </c>
      <c r="H10">
        <v>33277.846675177287</v>
      </c>
      <c r="I10">
        <v>34867.081569696238</v>
      </c>
      <c r="J10">
        <v>32460.998831040342</v>
      </c>
      <c r="K10">
        <v>100605.92707591387</v>
      </c>
      <c r="L10">
        <v>50854.107973961254</v>
      </c>
      <c r="M10">
        <v>90444.350383355559</v>
      </c>
      <c r="N10">
        <v>85368.013719075141</v>
      </c>
      <c r="O10">
        <v>226666.47207639198</v>
      </c>
      <c r="P10">
        <v>280.63653641310066</v>
      </c>
      <c r="Q10">
        <v>656.76530020183111</v>
      </c>
      <c r="R10">
        <v>1046.9782532003007</v>
      </c>
      <c r="S10">
        <v>1984.3800898152326</v>
      </c>
      <c r="T10">
        <v>56420.104029327253</v>
      </c>
      <c r="U10">
        <v>25281.742067932602</v>
      </c>
      <c r="V10">
        <v>9778.237295164201</v>
      </c>
      <c r="W10">
        <v>91480.083392424058</v>
      </c>
      <c r="X10">
        <v>24462.250449499847</v>
      </c>
      <c r="Y10">
        <v>23889.552727254253</v>
      </c>
      <c r="Z10">
        <v>19800.079330329711</v>
      </c>
      <c r="AA10">
        <v>68151.882507083807</v>
      </c>
      <c r="AB10">
        <v>1740.2277488297</v>
      </c>
      <c r="AC10">
        <v>2331.5001425730443</v>
      </c>
      <c r="AD10">
        <v>2113.4001798097843</v>
      </c>
      <c r="AE10">
        <v>6185.1280712125281</v>
      </c>
      <c r="AF10">
        <v>350172.42711271293</v>
      </c>
      <c r="AG10">
        <v>165817.09397072039</v>
      </c>
      <c r="AH10">
        <v>515989.5210834333</v>
      </c>
    </row>
    <row r="11" spans="1:34" s="115" customFormat="1" ht="15" customHeight="1" outlineLevel="1" x14ac:dyDescent="0.2">
      <c r="A11" s="115">
        <v>2008</v>
      </c>
      <c r="B11" s="111" t="s">
        <v>208</v>
      </c>
      <c r="C11" s="112" t="s">
        <v>209</v>
      </c>
      <c r="D11" s="113">
        <v>2140.9918631834908</v>
      </c>
      <c r="E11" s="113">
        <v>7595.0885196274357</v>
      </c>
      <c r="F11" s="113">
        <v>9748.7652623012254</v>
      </c>
      <c r="G11" s="114">
        <v>19484.845645112153</v>
      </c>
      <c r="H11" s="113">
        <v>35691.404731248462</v>
      </c>
      <c r="I11" s="113">
        <v>36739.70814584491</v>
      </c>
      <c r="J11" s="113">
        <v>36853.576916708364</v>
      </c>
      <c r="K11" s="114">
        <v>109284.68979380174</v>
      </c>
      <c r="L11" s="113">
        <v>47015.299026765599</v>
      </c>
      <c r="M11" s="113">
        <v>83500.965923728552</v>
      </c>
      <c r="N11" s="113">
        <v>81234.941215225204</v>
      </c>
      <c r="O11" s="114">
        <v>211751.20616571937</v>
      </c>
      <c r="P11" s="113">
        <v>343.76498308313307</v>
      </c>
      <c r="Q11" s="113">
        <v>600.93949104709407</v>
      </c>
      <c r="R11" s="113">
        <v>902.70666391290615</v>
      </c>
      <c r="S11" s="114">
        <v>1847.4111380431332</v>
      </c>
      <c r="T11" s="113">
        <v>54872.983349931012</v>
      </c>
      <c r="U11" s="113">
        <v>23341.842324078498</v>
      </c>
      <c r="V11" s="113">
        <v>11056.752447519282</v>
      </c>
      <c r="W11" s="114">
        <v>89271.578121528786</v>
      </c>
      <c r="X11" s="113">
        <v>23473.943914513366</v>
      </c>
      <c r="Y11" s="113">
        <v>22848.064947072409</v>
      </c>
      <c r="Z11" s="113">
        <v>21010.393502063071</v>
      </c>
      <c r="AA11" s="114">
        <v>67332.402363648842</v>
      </c>
      <c r="AB11" s="113">
        <v>1529.3781892272359</v>
      </c>
      <c r="AC11" s="113">
        <v>2049.8081515987105</v>
      </c>
      <c r="AD11" s="113">
        <v>1932.6661101303985</v>
      </c>
      <c r="AE11" s="114">
        <v>5511.8524509563449</v>
      </c>
      <c r="AF11" s="114">
        <v>342368.15274267644</v>
      </c>
      <c r="AG11" s="114">
        <v>162115.83293613399</v>
      </c>
      <c r="AH11" s="114">
        <v>504483.98567881039</v>
      </c>
    </row>
    <row r="12" spans="1:34" s="115" customFormat="1" ht="15" customHeight="1" outlineLevel="1" x14ac:dyDescent="0.2">
      <c r="A12">
        <v>2009</v>
      </c>
      <c r="B12" s="111" t="s">
        <v>208</v>
      </c>
      <c r="C12" s="112" t="s">
        <v>209</v>
      </c>
      <c r="D12" s="113">
        <v>1984.9463096939032</v>
      </c>
      <c r="E12" s="113">
        <v>7544.8857475841169</v>
      </c>
      <c r="F12" s="113">
        <v>9636.3332379189997</v>
      </c>
      <c r="G12" s="114">
        <v>19166.165295197017</v>
      </c>
      <c r="H12" s="113">
        <v>34287.374320271672</v>
      </c>
      <c r="I12" s="113">
        <v>36671.380180226362</v>
      </c>
      <c r="J12" s="113">
        <v>37666.821340882037</v>
      </c>
      <c r="K12" s="114">
        <v>108625.57584138008</v>
      </c>
      <c r="L12" s="113">
        <v>45901.277063624948</v>
      </c>
      <c r="M12" s="113">
        <v>80689.139560180934</v>
      </c>
      <c r="N12" s="113">
        <v>79261.278975360707</v>
      </c>
      <c r="O12" s="114">
        <v>205851.69559916659</v>
      </c>
      <c r="P12" s="113">
        <v>319.47600130905568</v>
      </c>
      <c r="Q12" s="113">
        <v>611.74951405004106</v>
      </c>
      <c r="R12" s="113">
        <v>946.10867359283282</v>
      </c>
      <c r="S12" s="114">
        <v>1877.3341889519297</v>
      </c>
      <c r="T12" s="113">
        <v>48884.325044205332</v>
      </c>
      <c r="U12" s="113">
        <v>20054.476533396126</v>
      </c>
      <c r="V12" s="113">
        <v>10089.001926028992</v>
      </c>
      <c r="W12" s="114">
        <v>79027.80350363045</v>
      </c>
      <c r="X12" s="113">
        <v>22382.182111197755</v>
      </c>
      <c r="Y12" s="113">
        <v>22071.776134734067</v>
      </c>
      <c r="Z12" s="113">
        <v>20976.407175659915</v>
      </c>
      <c r="AA12" s="114">
        <v>65430.365421591734</v>
      </c>
      <c r="AB12" s="113">
        <v>1353.7271780718822</v>
      </c>
      <c r="AC12" s="113">
        <v>1851.466564526625</v>
      </c>
      <c r="AD12" s="113">
        <v>1762.5244210335939</v>
      </c>
      <c r="AE12" s="114">
        <v>4967.7181636321011</v>
      </c>
      <c r="AF12" s="114">
        <v>335520.77092469559</v>
      </c>
      <c r="AG12" s="114">
        <v>149425.88708885427</v>
      </c>
      <c r="AH12" s="114">
        <v>484946.65801354987</v>
      </c>
    </row>
    <row r="13" spans="1:34" s="115" customFormat="1" ht="15" customHeight="1" outlineLevel="1" x14ac:dyDescent="0.2">
      <c r="A13" s="115">
        <v>2010</v>
      </c>
      <c r="B13" s="111" t="s">
        <v>208</v>
      </c>
      <c r="C13" s="112" t="s">
        <v>209</v>
      </c>
      <c r="D13" s="113">
        <v>1927.3221821095419</v>
      </c>
      <c r="E13" s="113">
        <v>7527.2425249218004</v>
      </c>
      <c r="F13" s="113">
        <v>9534.4918448011576</v>
      </c>
      <c r="G13" s="114">
        <v>18989.056551832502</v>
      </c>
      <c r="H13" s="113">
        <v>34958.734108999925</v>
      </c>
      <c r="I13" s="113">
        <v>37586.503769352727</v>
      </c>
      <c r="J13" s="113">
        <v>37887.617286470806</v>
      </c>
      <c r="K13" s="114">
        <v>110432.85516482346</v>
      </c>
      <c r="L13" s="113">
        <v>44137.671643703041</v>
      </c>
      <c r="M13" s="113">
        <v>75826.693902692074</v>
      </c>
      <c r="N13" s="113">
        <v>75011.579512541532</v>
      </c>
      <c r="O13" s="114">
        <v>194975.94505893666</v>
      </c>
      <c r="P13" s="113">
        <v>342.68094912472634</v>
      </c>
      <c r="Q13" s="113">
        <v>557.52640838857189</v>
      </c>
      <c r="R13" s="113">
        <v>833.16135798971368</v>
      </c>
      <c r="S13" s="114">
        <v>1733.368715503012</v>
      </c>
      <c r="T13" s="113">
        <v>50440.280146249992</v>
      </c>
      <c r="U13" s="113">
        <v>19391.736820176848</v>
      </c>
      <c r="V13" s="113">
        <v>9757.3121558584626</v>
      </c>
      <c r="W13" s="114">
        <v>79589.3291222853</v>
      </c>
      <c r="X13" s="113">
        <v>22852.01465595905</v>
      </c>
      <c r="Y13" s="113">
        <v>22183.695208713867</v>
      </c>
      <c r="Z13" s="113">
        <v>21681.142461284227</v>
      </c>
      <c r="AA13" s="114">
        <v>66716.852325957138</v>
      </c>
      <c r="AB13" s="113">
        <v>1231.8812593309367</v>
      </c>
      <c r="AC13" s="113">
        <v>1654.1636659348583</v>
      </c>
      <c r="AD13" s="113">
        <v>1677.8454917448576</v>
      </c>
      <c r="AE13" s="114">
        <v>4563.8904170106525</v>
      </c>
      <c r="AF13" s="114">
        <v>326131.22549109563</v>
      </c>
      <c r="AG13" s="114">
        <v>150870.07186525309</v>
      </c>
      <c r="AH13" s="114">
        <v>477001.29735634872</v>
      </c>
    </row>
    <row r="14" spans="1:34" s="115" customFormat="1" ht="15" customHeight="1" outlineLevel="1" x14ac:dyDescent="0.2">
      <c r="A14">
        <v>2011</v>
      </c>
      <c r="B14" s="111" t="s">
        <v>208</v>
      </c>
      <c r="C14" s="112" t="s">
        <v>209</v>
      </c>
      <c r="D14" s="113">
        <v>1599.0346601658634</v>
      </c>
      <c r="E14" s="113">
        <v>7225.3086024310624</v>
      </c>
      <c r="F14" s="113">
        <v>8261.7773963198069</v>
      </c>
      <c r="G14" s="114">
        <v>17086.120658916734</v>
      </c>
      <c r="H14" s="113">
        <v>37909.215647199962</v>
      </c>
      <c r="I14" s="113">
        <v>39189.7770120149</v>
      </c>
      <c r="J14" s="113">
        <v>39549.761462167677</v>
      </c>
      <c r="K14" s="114">
        <v>116648.75412138253</v>
      </c>
      <c r="L14" s="113">
        <v>41533.4665912774</v>
      </c>
      <c r="M14" s="113">
        <v>71759.548029477315</v>
      </c>
      <c r="N14" s="113">
        <v>72612.831061954566</v>
      </c>
      <c r="O14" s="114">
        <v>185905.8456827093</v>
      </c>
      <c r="P14" s="113">
        <v>322.42577584531796</v>
      </c>
      <c r="Q14" s="113">
        <v>533.34884175888658</v>
      </c>
      <c r="R14" s="113">
        <v>853.7227988271643</v>
      </c>
      <c r="S14" s="114">
        <v>1709.4974164313689</v>
      </c>
      <c r="T14" s="113">
        <v>49783.850272325493</v>
      </c>
      <c r="U14" s="113">
        <v>20205.508082018925</v>
      </c>
      <c r="V14" s="113">
        <v>8949.7396058892937</v>
      </c>
      <c r="W14" s="114">
        <v>78939.097960233703</v>
      </c>
      <c r="X14" s="113">
        <v>23426.419577179873</v>
      </c>
      <c r="Y14" s="113">
        <v>22617.120872175732</v>
      </c>
      <c r="Z14" s="113">
        <v>21220.545929074611</v>
      </c>
      <c r="AA14" s="114">
        <v>67264.08637843022</v>
      </c>
      <c r="AB14" s="113">
        <v>1151.0467104811</v>
      </c>
      <c r="AC14" s="113">
        <v>1537.8451062842387</v>
      </c>
      <c r="AD14" s="113">
        <v>1518.8749744696977</v>
      </c>
      <c r="AE14" s="114">
        <v>4207.7667912350362</v>
      </c>
      <c r="AF14" s="114">
        <v>321350.21787943994</v>
      </c>
      <c r="AG14" s="114">
        <v>150410.95112989898</v>
      </c>
      <c r="AH14" s="114">
        <v>471761.16900933895</v>
      </c>
    </row>
    <row r="15" spans="1:34" s="115" customFormat="1" ht="15" customHeight="1" outlineLevel="1" x14ac:dyDescent="0.2">
      <c r="A15" s="115">
        <v>2012</v>
      </c>
      <c r="B15" s="111" t="s">
        <v>208</v>
      </c>
      <c r="C15" s="112" t="s">
        <v>209</v>
      </c>
      <c r="D15" s="113">
        <v>1655.1713945677661</v>
      </c>
      <c r="E15" s="113">
        <v>7387.0829472653886</v>
      </c>
      <c r="F15" s="113">
        <v>7294.9988670706452</v>
      </c>
      <c r="G15" s="114">
        <v>16337.2532089038</v>
      </c>
      <c r="H15" s="113">
        <v>38871.922391991749</v>
      </c>
      <c r="I15" s="113">
        <v>41255.764302068921</v>
      </c>
      <c r="J15" s="113">
        <v>41568.222803387856</v>
      </c>
      <c r="K15" s="114">
        <v>121695.90949744853</v>
      </c>
      <c r="L15" s="113">
        <v>37416.494893020244</v>
      </c>
      <c r="M15" s="113">
        <v>67836.256505593396</v>
      </c>
      <c r="N15" s="113">
        <v>70806.97348852703</v>
      </c>
      <c r="O15" s="114">
        <v>176059.72488714068</v>
      </c>
      <c r="P15" s="113">
        <v>254.60676753968005</v>
      </c>
      <c r="Q15" s="113">
        <v>489.62492487267093</v>
      </c>
      <c r="R15" s="113">
        <v>892.65368924015843</v>
      </c>
      <c r="S15" s="114">
        <v>1636.8853816525093</v>
      </c>
      <c r="T15" s="113">
        <v>50426.198183010441</v>
      </c>
      <c r="U15" s="113">
        <v>19915.26897968728</v>
      </c>
      <c r="V15" s="113">
        <v>8065.681113382906</v>
      </c>
      <c r="W15" s="114">
        <v>78407.148276080625</v>
      </c>
      <c r="X15" s="113">
        <v>22379.820034266486</v>
      </c>
      <c r="Y15" s="113">
        <v>22137.713492344235</v>
      </c>
      <c r="Z15" s="113">
        <v>20746.818199765345</v>
      </c>
      <c r="AA15" s="114">
        <v>65264.351726376066</v>
      </c>
      <c r="AB15" s="113">
        <v>998.44836237939001</v>
      </c>
      <c r="AC15" s="113">
        <v>1350.1077429592624</v>
      </c>
      <c r="AD15" s="113">
        <v>1382.3551215886271</v>
      </c>
      <c r="AE15" s="114">
        <v>3730.9112269272791</v>
      </c>
      <c r="AF15" s="114">
        <v>315729.77297514549</v>
      </c>
      <c r="AG15" s="114">
        <v>147402.41122938396</v>
      </c>
      <c r="AH15" s="114">
        <v>463132.18420452945</v>
      </c>
    </row>
    <row r="16" spans="1:34" s="115" customFormat="1" ht="15" customHeight="1" outlineLevel="1" x14ac:dyDescent="0.2">
      <c r="A16">
        <v>2013</v>
      </c>
      <c r="B16" s="111" t="s">
        <v>208</v>
      </c>
      <c r="C16" s="112" t="s">
        <v>209</v>
      </c>
      <c r="D16" s="113">
        <v>1698.0609003895934</v>
      </c>
      <c r="E16" s="113">
        <v>7256.1012665890494</v>
      </c>
      <c r="F16" s="113">
        <v>7749.7396174292444</v>
      </c>
      <c r="G16" s="114">
        <v>16703.901784407888</v>
      </c>
      <c r="H16" s="113">
        <v>40376.920829683011</v>
      </c>
      <c r="I16" s="113">
        <v>42420.94161259447</v>
      </c>
      <c r="J16" s="113">
        <v>43456.199038385043</v>
      </c>
      <c r="K16" s="114">
        <v>126254.06148066252</v>
      </c>
      <c r="L16" s="113">
        <v>34762.957260300303</v>
      </c>
      <c r="M16" s="113">
        <v>63986.167069308874</v>
      </c>
      <c r="N16" s="113">
        <v>66591.655372976995</v>
      </c>
      <c r="O16" s="114">
        <v>165340.77970258618</v>
      </c>
      <c r="P16" s="113">
        <v>290.8017037430655</v>
      </c>
      <c r="Q16" s="113">
        <v>508.91591441518761</v>
      </c>
      <c r="R16" s="113">
        <v>783.56350680739558</v>
      </c>
      <c r="S16" s="114">
        <v>1583.2811249656488</v>
      </c>
      <c r="T16" s="113">
        <v>52355.671217612085</v>
      </c>
      <c r="U16" s="113">
        <v>19777.725657054285</v>
      </c>
      <c r="V16" s="113">
        <v>8230.3122075083938</v>
      </c>
      <c r="W16" s="114">
        <v>80363.70908217477</v>
      </c>
      <c r="X16" s="113">
        <v>22477.437824061777</v>
      </c>
      <c r="Y16" s="113">
        <v>22211.437542116375</v>
      </c>
      <c r="Z16" s="113">
        <v>21045.895468181745</v>
      </c>
      <c r="AA16" s="114">
        <v>65734.770834359893</v>
      </c>
      <c r="AB16" s="113">
        <v>921.79166843850726</v>
      </c>
      <c r="AC16" s="113">
        <v>1230.7307751555113</v>
      </c>
      <c r="AD16" s="113">
        <v>1254.8221730090152</v>
      </c>
      <c r="AE16" s="114">
        <v>3407.3446166030335</v>
      </c>
      <c r="AF16" s="114">
        <v>309882.02409262222</v>
      </c>
      <c r="AG16" s="114">
        <v>149505.82453313773</v>
      </c>
      <c r="AH16" s="114">
        <v>459387.84862575994</v>
      </c>
    </row>
    <row r="17" spans="1:34" s="115" customFormat="1" ht="15" customHeight="1" outlineLevel="1" x14ac:dyDescent="0.2">
      <c r="A17" s="115">
        <v>2014</v>
      </c>
      <c r="B17" s="111" t="s">
        <v>208</v>
      </c>
      <c r="C17" s="112" t="s">
        <v>209</v>
      </c>
      <c r="D17" s="113">
        <v>1700.2150989885663</v>
      </c>
      <c r="E17" s="113">
        <v>7150.1089758243324</v>
      </c>
      <c r="F17" s="113">
        <v>7744.9834006665797</v>
      </c>
      <c r="G17" s="114">
        <v>16595.30747547948</v>
      </c>
      <c r="H17" s="113">
        <v>43953.408727992733</v>
      </c>
      <c r="I17" s="113">
        <v>43740.155097843024</v>
      </c>
      <c r="J17" s="113">
        <v>46519.612878306616</v>
      </c>
      <c r="K17" s="114">
        <v>134213.17670414239</v>
      </c>
      <c r="L17" s="113">
        <v>34069.095870428209</v>
      </c>
      <c r="M17" s="113">
        <v>60615.686419623809</v>
      </c>
      <c r="N17" s="113">
        <v>64411.479019050894</v>
      </c>
      <c r="O17" s="114">
        <v>159096.26130910291</v>
      </c>
      <c r="P17" s="113">
        <v>274.0424084100805</v>
      </c>
      <c r="Q17" s="113">
        <v>502.85876669681073</v>
      </c>
      <c r="R17" s="113">
        <v>798.21124282043695</v>
      </c>
      <c r="S17" s="114">
        <v>1575.1124179273284</v>
      </c>
      <c r="T17" s="113">
        <v>55000.767250619945</v>
      </c>
      <c r="U17" s="113">
        <v>20957.583483178252</v>
      </c>
      <c r="V17" s="113">
        <v>8719.6267496796972</v>
      </c>
      <c r="W17" s="114">
        <v>84677.977483477895</v>
      </c>
      <c r="X17" s="113">
        <v>22982.177248952325</v>
      </c>
      <c r="Y17" s="113">
        <v>22874.40736340643</v>
      </c>
      <c r="Z17" s="113">
        <v>22360.507537046153</v>
      </c>
      <c r="AA17" s="114">
        <v>68217.092149404911</v>
      </c>
      <c r="AB17" s="113">
        <v>863.5456346762528</v>
      </c>
      <c r="AC17" s="113">
        <v>1148.5718698221272</v>
      </c>
      <c r="AD17" s="113">
        <v>1173.5755226325166</v>
      </c>
      <c r="AE17" s="114">
        <v>3185.6930271308966</v>
      </c>
      <c r="AF17" s="114">
        <v>311479.85790665209</v>
      </c>
      <c r="AG17" s="114">
        <v>156080.76266001372</v>
      </c>
      <c r="AH17" s="114">
        <v>467560.62056666578</v>
      </c>
    </row>
  </sheetData>
  <mergeCells count="14">
    <mergeCell ref="B7:B8"/>
    <mergeCell ref="C7:C8"/>
    <mergeCell ref="D7:G7"/>
    <mergeCell ref="H7:K7"/>
    <mergeCell ref="L7:O7"/>
    <mergeCell ref="AB7:AE7"/>
    <mergeCell ref="AF7:AF8"/>
    <mergeCell ref="AG7:AG8"/>
    <mergeCell ref="AH7:AH8"/>
    <mergeCell ref="D6:S6"/>
    <mergeCell ref="T6:AE6"/>
    <mergeCell ref="P7:S7"/>
    <mergeCell ref="T7:W7"/>
    <mergeCell ref="X7:AA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1"/>
  <sheetViews>
    <sheetView showGridLines="0" workbookViewId="0">
      <pane xSplit="3" topLeftCell="D1" activePane="topRight" state="frozen"/>
      <selection pane="topRight" activeCell="F12" sqref="F12"/>
    </sheetView>
  </sheetViews>
  <sheetFormatPr baseColWidth="10" defaultRowHeight="16" x14ac:dyDescent="0.2"/>
  <sheetData>
    <row r="2" spans="1:41" s="2" customFormat="1" ht="21" x14ac:dyDescent="0.25">
      <c r="A2" s="2" t="s">
        <v>144</v>
      </c>
    </row>
    <row r="5" spans="1:41" x14ac:dyDescent="0.2">
      <c r="A5" s="117" t="s">
        <v>211</v>
      </c>
    </row>
    <row r="6" spans="1:41" x14ac:dyDescent="0.2">
      <c r="A6" s="117" t="s">
        <v>212</v>
      </c>
    </row>
    <row r="7" spans="1:41" x14ac:dyDescent="0.2">
      <c r="A7" s="117" t="s">
        <v>213</v>
      </c>
    </row>
    <row r="8" spans="1:41" s="5" customFormat="1" x14ac:dyDescent="0.2">
      <c r="A8" s="118"/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</row>
    <row r="9" spans="1:41" s="5" customFormat="1" x14ac:dyDescent="0.2">
      <c r="A9" s="5" t="s">
        <v>214</v>
      </c>
      <c r="B9" s="5" t="s">
        <v>215</v>
      </c>
      <c r="C9" s="5" t="s">
        <v>216</v>
      </c>
      <c r="D9" s="5">
        <v>2000</v>
      </c>
      <c r="E9" s="5">
        <v>2001</v>
      </c>
      <c r="F9" s="5">
        <v>2002</v>
      </c>
      <c r="G9" s="5">
        <v>2003</v>
      </c>
      <c r="H9" s="5">
        <v>2004</v>
      </c>
      <c r="I9" s="5">
        <v>2005</v>
      </c>
      <c r="J9" s="5">
        <v>2006</v>
      </c>
      <c r="K9" s="5">
        <v>2007</v>
      </c>
      <c r="L9" s="5">
        <v>2008</v>
      </c>
      <c r="M9" s="5">
        <v>2009</v>
      </c>
      <c r="N9" s="5">
        <v>2010</v>
      </c>
      <c r="O9" s="5">
        <v>2011</v>
      </c>
      <c r="P9" s="5">
        <v>2012</v>
      </c>
      <c r="Q9" s="5">
        <v>2013</v>
      </c>
      <c r="R9" s="5">
        <v>2014</v>
      </c>
      <c r="S9" s="5">
        <v>2015</v>
      </c>
      <c r="T9" s="5">
        <v>2016</v>
      </c>
      <c r="U9" s="5">
        <v>2017</v>
      </c>
      <c r="V9" s="5">
        <v>2018</v>
      </c>
      <c r="W9" s="5">
        <v>2019</v>
      </c>
      <c r="X9" s="5">
        <v>2020</v>
      </c>
      <c r="Y9" s="5">
        <v>2021</v>
      </c>
      <c r="Z9" s="5">
        <v>2022</v>
      </c>
      <c r="AA9" s="5">
        <v>2023</v>
      </c>
      <c r="AB9" s="5">
        <v>2024</v>
      </c>
      <c r="AC9" s="5">
        <v>2025</v>
      </c>
      <c r="AD9" s="5">
        <v>2026</v>
      </c>
      <c r="AE9" s="5">
        <v>2027</v>
      </c>
      <c r="AF9" s="5">
        <v>2028</v>
      </c>
      <c r="AG9" s="5">
        <v>2029</v>
      </c>
      <c r="AH9" s="5">
        <v>2030</v>
      </c>
      <c r="AI9" s="5">
        <v>2031</v>
      </c>
      <c r="AJ9" s="5">
        <v>2032</v>
      </c>
      <c r="AK9" s="5">
        <v>2033</v>
      </c>
      <c r="AL9" s="5">
        <v>2034</v>
      </c>
      <c r="AM9" s="5">
        <v>2035</v>
      </c>
      <c r="AN9" s="5">
        <v>2036</v>
      </c>
      <c r="AO9" s="5">
        <v>2037</v>
      </c>
    </row>
    <row r="10" spans="1:41" s="5" customFormat="1" x14ac:dyDescent="0.2">
      <c r="A10" s="5" t="s">
        <v>217</v>
      </c>
      <c r="B10" s="5" t="s">
        <v>210</v>
      </c>
      <c r="C10" s="5" t="s">
        <v>218</v>
      </c>
      <c r="D10" s="5">
        <v>48908.805476190522</v>
      </c>
      <c r="E10" s="5">
        <v>49290.789047619095</v>
      </c>
      <c r="F10" s="5">
        <v>49672.772619047668</v>
      </c>
      <c r="G10" s="5">
        <v>50054.756190476241</v>
      </c>
      <c r="H10" s="5">
        <v>50436.739761904813</v>
      </c>
      <c r="I10" s="5">
        <v>50818.723333333386</v>
      </c>
      <c r="J10" s="5">
        <v>51200.706904761959</v>
      </c>
      <c r="K10" s="5">
        <v>51582.690476190532</v>
      </c>
      <c r="L10" s="5">
        <v>51964.674047618988</v>
      </c>
      <c r="M10" s="5">
        <v>52346.657619047561</v>
      </c>
      <c r="N10" s="5">
        <v>52728.641190476133</v>
      </c>
      <c r="O10" s="5">
        <v>53110.624761904706</v>
      </c>
      <c r="P10" s="5">
        <v>53493.7</v>
      </c>
      <c r="Q10" s="5">
        <v>53843.6</v>
      </c>
      <c r="R10" s="5">
        <v>54227.9</v>
      </c>
      <c r="S10" s="5">
        <v>54613.4</v>
      </c>
      <c r="T10" s="5">
        <v>55019.8</v>
      </c>
      <c r="U10" s="5">
        <v>55414.5</v>
      </c>
      <c r="V10" s="5">
        <v>55811.8</v>
      </c>
      <c r="W10" s="5">
        <v>56198.3</v>
      </c>
      <c r="X10" s="5">
        <v>56582.1</v>
      </c>
      <c r="Y10" s="5">
        <v>56962.1</v>
      </c>
      <c r="Z10" s="5">
        <v>57337.8</v>
      </c>
      <c r="AA10" s="5">
        <v>57708.2</v>
      </c>
      <c r="AB10" s="5">
        <v>58072.6</v>
      </c>
      <c r="AC10" s="5">
        <v>58430.5</v>
      </c>
      <c r="AD10" s="5">
        <v>58781.1</v>
      </c>
      <c r="AE10" s="5">
        <v>59124</v>
      </c>
      <c r="AF10" s="5">
        <v>59459.3</v>
      </c>
      <c r="AG10" s="5">
        <v>59786.8</v>
      </c>
      <c r="AH10" s="5">
        <v>60106.5</v>
      </c>
      <c r="AI10" s="5">
        <v>60418.8</v>
      </c>
      <c r="AJ10" s="5">
        <v>60723.9</v>
      </c>
      <c r="AK10" s="5">
        <v>61022.5</v>
      </c>
      <c r="AL10" s="5">
        <v>61315.1</v>
      </c>
      <c r="AM10" s="5">
        <v>61602.7</v>
      </c>
      <c r="AN10" s="5">
        <v>61886.1</v>
      </c>
      <c r="AO10" s="5">
        <v>62166</v>
      </c>
    </row>
    <row r="11" spans="1:41" s="119" customFormat="1" x14ac:dyDescent="0.2">
      <c r="A11" s="119" t="s">
        <v>219</v>
      </c>
      <c r="B11" s="119" t="s">
        <v>209</v>
      </c>
      <c r="C11" s="119" t="s">
        <v>218</v>
      </c>
      <c r="D11" s="119">
        <v>700.50261904761828</v>
      </c>
      <c r="E11" s="119">
        <v>705.47476190476118</v>
      </c>
      <c r="F11" s="119">
        <v>710.44690476190408</v>
      </c>
      <c r="G11" s="119">
        <v>715.41904761904698</v>
      </c>
      <c r="H11" s="119">
        <v>720.39119047618988</v>
      </c>
      <c r="I11" s="119">
        <v>725.36333333333278</v>
      </c>
      <c r="J11" s="119">
        <v>730.33547619047567</v>
      </c>
      <c r="K11" s="119">
        <v>735.30761904761857</v>
      </c>
      <c r="L11" s="119">
        <v>740.27976190476147</v>
      </c>
      <c r="M11" s="119">
        <v>745.25190476190437</v>
      </c>
      <c r="N11" s="119">
        <v>750.22404761904727</v>
      </c>
      <c r="O11" s="119">
        <v>755.19619047619017</v>
      </c>
      <c r="P11" s="119">
        <v>757.7</v>
      </c>
      <c r="Q11" s="119">
        <v>764</v>
      </c>
      <c r="R11" s="119">
        <v>770.1</v>
      </c>
      <c r="S11" s="119">
        <v>775.7</v>
      </c>
      <c r="T11" s="119">
        <v>781.2</v>
      </c>
      <c r="U11" s="119">
        <v>786.4</v>
      </c>
      <c r="V11" s="119">
        <v>791.5</v>
      </c>
      <c r="W11" s="119">
        <v>796.2</v>
      </c>
      <c r="X11" s="119">
        <v>800.7</v>
      </c>
      <c r="Y11" s="119">
        <v>805</v>
      </c>
      <c r="Z11" s="119">
        <v>809.4</v>
      </c>
      <c r="AA11" s="119">
        <v>814.1</v>
      </c>
      <c r="AB11" s="119">
        <v>819</v>
      </c>
      <c r="AC11" s="119">
        <v>824.2</v>
      </c>
      <c r="AD11" s="119">
        <v>829.4</v>
      </c>
      <c r="AE11" s="119">
        <v>834.6</v>
      </c>
      <c r="AF11" s="119">
        <v>839.5</v>
      </c>
      <c r="AG11" s="119">
        <v>844.2</v>
      </c>
      <c r="AH11" s="119">
        <v>848.8</v>
      </c>
      <c r="AI11" s="119">
        <v>853.3</v>
      </c>
      <c r="AJ11" s="119">
        <v>857.5</v>
      </c>
      <c r="AK11" s="119">
        <v>861.5</v>
      </c>
      <c r="AL11" s="119">
        <v>865.5</v>
      </c>
      <c r="AM11" s="119">
        <v>869.3</v>
      </c>
      <c r="AN11" s="119">
        <v>873.2</v>
      </c>
      <c r="AO11" s="119">
        <v>877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181"/>
  <sheetViews>
    <sheetView showGridLines="0" zoomScale="82" workbookViewId="0">
      <pane xSplit="2" topLeftCell="C1" activePane="topRight" state="frozen"/>
      <selection pane="topRight" activeCell="O15" sqref="O15"/>
    </sheetView>
  </sheetViews>
  <sheetFormatPr baseColWidth="10" defaultRowHeight="16" x14ac:dyDescent="0.2"/>
  <cols>
    <col min="3" max="3" width="15.5" bestFit="1" customWidth="1"/>
  </cols>
  <sheetData>
    <row r="2" spans="1:53" s="2" customFormat="1" ht="21" x14ac:dyDescent="0.25">
      <c r="A2" s="2" t="s">
        <v>221</v>
      </c>
    </row>
    <row r="5" spans="1:53" s="21" customFormat="1" ht="64" x14ac:dyDescent="0.2">
      <c r="A5" s="21" t="s">
        <v>29</v>
      </c>
      <c r="B5" s="21" t="s">
        <v>30</v>
      </c>
      <c r="C5" s="21" t="s">
        <v>31</v>
      </c>
      <c r="D5" s="21" t="s">
        <v>32</v>
      </c>
      <c r="E5" s="21" t="s">
        <v>33</v>
      </c>
      <c r="F5" s="21" t="s">
        <v>34</v>
      </c>
      <c r="G5" s="21" t="s">
        <v>13</v>
      </c>
      <c r="H5" s="21" t="s">
        <v>35</v>
      </c>
      <c r="I5" s="21" t="s">
        <v>36</v>
      </c>
      <c r="J5" s="21" t="s">
        <v>37</v>
      </c>
      <c r="K5" s="21" t="s">
        <v>38</v>
      </c>
      <c r="L5" s="21" t="s">
        <v>39</v>
      </c>
      <c r="M5" s="21" t="s">
        <v>40</v>
      </c>
      <c r="N5" s="21" t="s">
        <v>41</v>
      </c>
      <c r="O5" s="21" t="s">
        <v>42</v>
      </c>
      <c r="P5" s="21" t="s">
        <v>43</v>
      </c>
      <c r="Q5" s="21" t="s">
        <v>44</v>
      </c>
      <c r="R5" s="21" t="s">
        <v>45</v>
      </c>
      <c r="S5" s="21" t="s">
        <v>46</v>
      </c>
      <c r="X5" s="21">
        <v>1</v>
      </c>
      <c r="Y5" s="21">
        <v>2</v>
      </c>
      <c r="Z5" s="21">
        <v>3</v>
      </c>
      <c r="AA5" s="21">
        <v>4</v>
      </c>
      <c r="AB5" s="21">
        <v>5</v>
      </c>
      <c r="AC5" s="21">
        <v>6</v>
      </c>
      <c r="AD5" s="21">
        <v>7</v>
      </c>
      <c r="AE5" s="21">
        <v>8</v>
      </c>
      <c r="AF5" s="21">
        <v>9</v>
      </c>
      <c r="AG5" s="21">
        <v>10</v>
      </c>
      <c r="AH5" s="21">
        <v>11</v>
      </c>
      <c r="AI5" s="21">
        <v>12</v>
      </c>
      <c r="AJ5" s="21">
        <v>13</v>
      </c>
      <c r="AK5" s="21">
        <v>14</v>
      </c>
      <c r="AL5" s="21">
        <v>15</v>
      </c>
      <c r="AM5" s="21">
        <v>16</v>
      </c>
      <c r="AN5" s="21">
        <v>17</v>
      </c>
      <c r="AO5" s="21">
        <v>18</v>
      </c>
      <c r="AP5" s="21">
        <v>19</v>
      </c>
      <c r="AQ5" s="21">
        <v>20</v>
      </c>
      <c r="AR5" s="21">
        <v>21</v>
      </c>
      <c r="AS5" s="21">
        <v>22</v>
      </c>
      <c r="AT5" s="21">
        <v>23</v>
      </c>
      <c r="AU5" s="21">
        <v>24</v>
      </c>
      <c r="AV5" s="21">
        <v>25</v>
      </c>
      <c r="AW5" s="21">
        <v>26</v>
      </c>
      <c r="AX5" s="21">
        <v>27</v>
      </c>
      <c r="AY5" s="21">
        <v>28</v>
      </c>
      <c r="AZ5" s="21">
        <v>29</v>
      </c>
      <c r="BA5" s="21">
        <v>30</v>
      </c>
    </row>
    <row r="6" spans="1:53" s="13" customFormat="1" x14ac:dyDescent="0.2">
      <c r="A6" s="13" t="s">
        <v>47</v>
      </c>
      <c r="B6" s="13" t="s">
        <v>48</v>
      </c>
      <c r="C6" s="13" t="s">
        <v>49</v>
      </c>
      <c r="D6" s="13">
        <v>173.48066181568026</v>
      </c>
      <c r="E6" s="13">
        <v>30327.1194789008</v>
      </c>
      <c r="F6" s="13">
        <v>6.0452452126129987</v>
      </c>
      <c r="G6" s="13">
        <v>0.3693672388048419</v>
      </c>
      <c r="H6" s="13">
        <v>134.84069674767193</v>
      </c>
      <c r="I6" s="13">
        <v>40.83157871869949</v>
      </c>
      <c r="J6" s="13">
        <v>0</v>
      </c>
      <c r="K6" s="13">
        <v>0</v>
      </c>
      <c r="L6" s="13">
        <v>0</v>
      </c>
      <c r="N6" s="13">
        <v>10</v>
      </c>
      <c r="O6" s="13">
        <v>150000</v>
      </c>
      <c r="Q6" s="13">
        <v>15.104906133452348</v>
      </c>
      <c r="R6" s="13">
        <v>16.783229037169274</v>
      </c>
    </row>
    <row r="7" spans="1:53" s="13" customFormat="1" x14ac:dyDescent="0.2">
      <c r="C7" s="13" t="s">
        <v>50</v>
      </c>
      <c r="D7" s="13">
        <v>552.00428780382299</v>
      </c>
      <c r="E7" s="13">
        <v>22342.78416510555</v>
      </c>
      <c r="F7" s="13">
        <v>8.1863024945822147</v>
      </c>
      <c r="G7" s="13">
        <v>0.27826357704076665</v>
      </c>
      <c r="H7" s="13">
        <v>963.46395861264318</v>
      </c>
      <c r="I7" s="13">
        <v>94.836274111789677</v>
      </c>
      <c r="J7" s="13">
        <v>94.836274111789677</v>
      </c>
      <c r="K7" s="13">
        <v>1</v>
      </c>
      <c r="L7" s="13">
        <v>1</v>
      </c>
      <c r="M7" s="13">
        <v>1</v>
      </c>
      <c r="N7" s="13">
        <v>10</v>
      </c>
      <c r="O7" s="13">
        <v>150000</v>
      </c>
      <c r="Q7" s="13">
        <v>9.8134483185406687</v>
      </c>
      <c r="R7" s="13">
        <v>16.783229037169274</v>
      </c>
    </row>
    <row r="8" spans="1:53" s="13" customFormat="1" x14ac:dyDescent="0.2">
      <c r="A8" s="13" t="s">
        <v>51</v>
      </c>
      <c r="B8" s="13" t="s">
        <v>48</v>
      </c>
      <c r="C8" s="13" t="s">
        <v>52</v>
      </c>
      <c r="D8" s="13">
        <v>10.264532235619338</v>
      </c>
      <c r="E8" s="13">
        <v>2681.3292580337093</v>
      </c>
      <c r="F8" s="13">
        <v>6.4933570984079756</v>
      </c>
      <c r="G8" s="13">
        <v>0.36100384208052616</v>
      </c>
      <c r="H8" s="13">
        <v>136.23793954569442</v>
      </c>
      <c r="I8" s="13">
        <v>41.07217750249103</v>
      </c>
      <c r="J8" s="13">
        <v>135.90845161428069</v>
      </c>
      <c r="K8" s="13">
        <v>1</v>
      </c>
      <c r="L8" s="13">
        <v>0</v>
      </c>
      <c r="N8" s="13">
        <v>16</v>
      </c>
      <c r="O8" s="13">
        <v>10000</v>
      </c>
      <c r="Q8" s="13">
        <v>1.1000000000000001</v>
      </c>
      <c r="R8" s="13">
        <v>1.8812502335195025</v>
      </c>
      <c r="S8" s="13">
        <v>0.48886052199569702</v>
      </c>
      <c r="X8" s="13">
        <v>308.00708627134566</v>
      </c>
      <c r="Y8" s="13">
        <v>308.00708627134566</v>
      </c>
      <c r="Z8" s="13">
        <v>308.00708627134566</v>
      </c>
      <c r="AA8" s="13">
        <v>308.00708627134566</v>
      </c>
      <c r="AB8" s="13">
        <v>308.00708627134566</v>
      </c>
      <c r="AC8" s="13">
        <v>308.00708627134566</v>
      </c>
      <c r="AD8" s="13">
        <v>308.00708627134566</v>
      </c>
      <c r="AE8" s="13">
        <v>308.00708627134566</v>
      </c>
      <c r="AF8" s="13">
        <v>308.00708627134566</v>
      </c>
      <c r="AG8" s="13">
        <v>308.00708627134566</v>
      </c>
      <c r="AH8" s="13">
        <v>308.00708627134566</v>
      </c>
      <c r="AI8" s="13">
        <v>308.00708627134566</v>
      </c>
      <c r="AJ8" s="13">
        <v>308.00708627134566</v>
      </c>
      <c r="AK8" s="13">
        <v>308.00708627134566</v>
      </c>
      <c r="AL8" s="13">
        <v>308.00708627134566</v>
      </c>
      <c r="AM8" s="13">
        <v>308.00708627134566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0</v>
      </c>
    </row>
    <row r="9" spans="1:53" s="13" customFormat="1" x14ac:dyDescent="0.2">
      <c r="C9" s="13" t="s">
        <v>53</v>
      </c>
      <c r="D9" s="13">
        <v>11.99999749979745</v>
      </c>
      <c r="E9" s="13">
        <v>2472.8202028724645</v>
      </c>
      <c r="F9" s="13">
        <v>8.3314108926007666</v>
      </c>
      <c r="G9" s="13">
        <v>0.29327056640325022</v>
      </c>
      <c r="H9" s="13">
        <v>159.27222949845878</v>
      </c>
      <c r="I9" s="13">
        <v>46.403624208158526</v>
      </c>
      <c r="J9" s="13">
        <v>182.31207582243923</v>
      </c>
      <c r="K9" s="13">
        <v>1</v>
      </c>
      <c r="L9" s="13">
        <v>1</v>
      </c>
      <c r="N9" s="13">
        <v>16</v>
      </c>
      <c r="O9" s="13">
        <v>10000</v>
      </c>
      <c r="Q9" s="13">
        <v>1.2859813722413374</v>
      </c>
      <c r="R9" s="13">
        <v>2.1993206880279508</v>
      </c>
      <c r="S9" s="13">
        <v>0.57151411355512971</v>
      </c>
      <c r="X9" s="13">
        <v>360.08306860298279</v>
      </c>
      <c r="Y9" s="13">
        <v>360.08306860298279</v>
      </c>
      <c r="Z9" s="13">
        <v>360.08306860298279</v>
      </c>
      <c r="AA9" s="13">
        <v>360.08306860298279</v>
      </c>
      <c r="AB9" s="13">
        <v>360.08306860298279</v>
      </c>
      <c r="AC9" s="13">
        <v>360.08306860298279</v>
      </c>
      <c r="AD9" s="13">
        <v>360.08306860298279</v>
      </c>
      <c r="AE9" s="13">
        <v>360.08306860298279</v>
      </c>
      <c r="AF9" s="13">
        <v>360.08306860298279</v>
      </c>
      <c r="AG9" s="13">
        <v>360.08306860298279</v>
      </c>
      <c r="AH9" s="13">
        <v>360.08306860298279</v>
      </c>
      <c r="AI9" s="13">
        <v>360.08306860298279</v>
      </c>
      <c r="AJ9" s="13">
        <v>360.08306860298279</v>
      </c>
      <c r="AK9" s="13">
        <v>360.08306860298279</v>
      </c>
      <c r="AL9" s="13">
        <v>360.08306860298279</v>
      </c>
      <c r="AM9" s="13">
        <v>360.08306860298279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</row>
    <row r="10" spans="1:53" s="13" customFormat="1" x14ac:dyDescent="0.2">
      <c r="C10" s="13" t="s">
        <v>54</v>
      </c>
      <c r="D10" s="13">
        <v>15.920165327010844</v>
      </c>
      <c r="E10" s="13">
        <v>3260.6850489931612</v>
      </c>
      <c r="F10" s="13">
        <v>8.3731885800096393</v>
      </c>
      <c r="G10" s="13">
        <v>0.2920841134279959</v>
      </c>
      <c r="H10" s="13">
        <v>3803.4611308775507</v>
      </c>
      <c r="I10" s="13">
        <v>1107.2548921421189</v>
      </c>
      <c r="J10" s="13">
        <v>1289.5669679645582</v>
      </c>
      <c r="K10" s="13">
        <v>1</v>
      </c>
      <c r="L10" s="13">
        <v>1</v>
      </c>
      <c r="N10" s="13">
        <v>16</v>
      </c>
      <c r="O10" s="13">
        <v>10000</v>
      </c>
      <c r="Q10" s="13">
        <v>1.7060866932583887</v>
      </c>
      <c r="R10" s="13">
        <v>2.9177963546335084</v>
      </c>
      <c r="S10" s="13">
        <v>0.75821675585109849</v>
      </c>
      <c r="X10" s="13">
        <v>477.71526483348299</v>
      </c>
      <c r="Y10" s="13">
        <v>477.71526483348299</v>
      </c>
      <c r="Z10" s="13">
        <v>477.71526483348299</v>
      </c>
      <c r="AA10" s="13">
        <v>477.71526483348299</v>
      </c>
      <c r="AB10" s="13">
        <v>477.71526483348299</v>
      </c>
      <c r="AC10" s="13">
        <v>477.71526483348299</v>
      </c>
      <c r="AD10" s="13">
        <v>477.71526483348299</v>
      </c>
      <c r="AE10" s="13">
        <v>477.71526483348299</v>
      </c>
      <c r="AF10" s="13">
        <v>477.71526483348299</v>
      </c>
      <c r="AG10" s="13">
        <v>477.71526483348299</v>
      </c>
      <c r="AH10" s="13">
        <v>477.71526483348299</v>
      </c>
      <c r="AI10" s="13">
        <v>477.71526483348299</v>
      </c>
      <c r="AJ10" s="13">
        <v>477.71526483348299</v>
      </c>
      <c r="AK10" s="13">
        <v>477.71526483348299</v>
      </c>
      <c r="AL10" s="13">
        <v>477.71526483348299</v>
      </c>
      <c r="AM10" s="13">
        <v>477.71526483348299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</row>
    <row r="11" spans="1:53" s="13" customFormat="1" x14ac:dyDescent="0.2">
      <c r="C11" s="13" t="s">
        <v>55</v>
      </c>
      <c r="D11" s="13">
        <v>17.457559870580582</v>
      </c>
      <c r="E11" s="13">
        <v>-10362.550187521876</v>
      </c>
      <c r="F11" s="13">
        <v>38.927467494998197</v>
      </c>
      <c r="G11" s="13">
        <v>8.3467734604742105E-2</v>
      </c>
      <c r="H11" s="13">
        <v>282.89395361687491</v>
      </c>
      <c r="I11" s="13">
        <v>23.719132521280521</v>
      </c>
      <c r="J11" s="13">
        <v>1289.5669679645582</v>
      </c>
      <c r="K11" s="13">
        <v>0</v>
      </c>
      <c r="L11" s="13">
        <v>1</v>
      </c>
      <c r="M11" s="13">
        <v>1</v>
      </c>
      <c r="N11" s="13">
        <v>16</v>
      </c>
      <c r="O11" s="13">
        <v>10000</v>
      </c>
      <c r="Q11" s="13">
        <v>0.6</v>
      </c>
      <c r="R11" s="13">
        <v>1.8812502335195025</v>
      </c>
      <c r="S11" s="13">
        <v>0.81316203697123834</v>
      </c>
      <c r="X11" s="13">
        <v>436.70963188613121</v>
      </c>
      <c r="Y11" s="13">
        <v>436.70963188613121</v>
      </c>
      <c r="Z11" s="13">
        <v>436.70963188613121</v>
      </c>
      <c r="AA11" s="13">
        <v>436.70963188613121</v>
      </c>
      <c r="AB11" s="13">
        <v>436.70963188613121</v>
      </c>
      <c r="AC11" s="13">
        <v>436.70963188613121</v>
      </c>
      <c r="AD11" s="13">
        <v>436.70963188613121</v>
      </c>
      <c r="AE11" s="13">
        <v>436.70963188613121</v>
      </c>
      <c r="AF11" s="13">
        <v>436.70963188613121</v>
      </c>
      <c r="AG11" s="13">
        <v>436.70963188613121</v>
      </c>
      <c r="AH11" s="13">
        <v>436.70963188613121</v>
      </c>
      <c r="AI11" s="13">
        <v>436.70963188613121</v>
      </c>
      <c r="AJ11" s="13">
        <v>436.70963188613121</v>
      </c>
      <c r="AK11" s="13">
        <v>436.70963188613121</v>
      </c>
      <c r="AL11" s="13">
        <v>436.70963188613121</v>
      </c>
      <c r="AM11" s="13">
        <v>436.70963188613121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</row>
    <row r="12" spans="1:53" s="13" customFormat="1" x14ac:dyDescent="0.2">
      <c r="C12" s="13" t="s">
        <v>56</v>
      </c>
      <c r="D12" s="13">
        <v>20.40917890759501</v>
      </c>
      <c r="E12" s="13">
        <v>-12240.330165423977</v>
      </c>
      <c r="F12" s="13">
        <v>39.17375766709926</v>
      </c>
      <c r="G12" s="13">
        <v>8.2956414791032662E-2</v>
      </c>
      <c r="H12" s="13">
        <v>330.7239587918242</v>
      </c>
      <c r="I12" s="13">
        <v>27.423013564617811</v>
      </c>
      <c r="J12" s="13">
        <v>1289.5669679645582</v>
      </c>
      <c r="K12" s="13">
        <v>0</v>
      </c>
      <c r="L12" s="13">
        <v>0</v>
      </c>
      <c r="M12" s="13">
        <v>1</v>
      </c>
      <c r="N12" s="13">
        <v>16</v>
      </c>
      <c r="O12" s="13">
        <v>10000</v>
      </c>
      <c r="Q12" s="13">
        <v>0.70144438485891114</v>
      </c>
      <c r="R12" s="13">
        <v>2.1993206880279508</v>
      </c>
      <c r="S12" s="13">
        <v>0.9506465746898487</v>
      </c>
      <c r="X12" s="13">
        <v>510.54586516721463</v>
      </c>
      <c r="Y12" s="13">
        <v>510.54586516721463</v>
      </c>
      <c r="Z12" s="13">
        <v>510.54586516721463</v>
      </c>
      <c r="AA12" s="13">
        <v>510.54586516721463</v>
      </c>
      <c r="AB12" s="13">
        <v>510.54586516721463</v>
      </c>
      <c r="AC12" s="13">
        <v>510.54586516721463</v>
      </c>
      <c r="AD12" s="13">
        <v>510.54586516721463</v>
      </c>
      <c r="AE12" s="13">
        <v>510.54586516721463</v>
      </c>
      <c r="AF12" s="13">
        <v>510.54586516721463</v>
      </c>
      <c r="AG12" s="13">
        <v>510.54586516721463</v>
      </c>
      <c r="AH12" s="13">
        <v>510.54586516721463</v>
      </c>
      <c r="AI12" s="13">
        <v>510.54586516721463</v>
      </c>
      <c r="AJ12" s="13">
        <v>510.54586516721463</v>
      </c>
      <c r="AK12" s="13">
        <v>510.54586516721463</v>
      </c>
      <c r="AL12" s="13">
        <v>510.54586516721463</v>
      </c>
      <c r="AM12" s="13">
        <v>510.54586516721463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</row>
    <row r="13" spans="1:53" s="13" customFormat="1" x14ac:dyDescent="0.2">
      <c r="C13" s="13" t="s">
        <v>57</v>
      </c>
      <c r="D13" s="13">
        <v>27.076464174508331</v>
      </c>
      <c r="E13" s="13">
        <v>-14705.395634327897</v>
      </c>
      <c r="F13" s="13">
        <v>36.909556559793977</v>
      </c>
      <c r="G13" s="13">
        <v>8.7842660218312441E-2</v>
      </c>
      <c r="H13" s="13">
        <v>7897.7717978564724</v>
      </c>
      <c r="I13" s="13">
        <v>722.13603075905939</v>
      </c>
      <c r="J13" s="13">
        <v>1289.5669679645582</v>
      </c>
      <c r="K13" s="13">
        <v>0</v>
      </c>
      <c r="L13" s="13">
        <v>0</v>
      </c>
      <c r="M13" s="13">
        <v>1</v>
      </c>
      <c r="N13" s="13">
        <v>16</v>
      </c>
      <c r="O13" s="13">
        <v>10000</v>
      </c>
      <c r="Q13" s="13">
        <v>0.93059274177730267</v>
      </c>
      <c r="R13" s="13">
        <v>2.9177963546335084</v>
      </c>
      <c r="S13" s="13">
        <v>1.2612044824904682</v>
      </c>
      <c r="X13" s="13">
        <v>677.33135616245249</v>
      </c>
      <c r="Y13" s="13">
        <v>677.33135616245249</v>
      </c>
      <c r="Z13" s="13">
        <v>677.33135616245249</v>
      </c>
      <c r="AA13" s="13">
        <v>677.33135616245249</v>
      </c>
      <c r="AB13" s="13">
        <v>677.33135616245249</v>
      </c>
      <c r="AC13" s="13">
        <v>677.33135616245249</v>
      </c>
      <c r="AD13" s="13">
        <v>677.33135616245249</v>
      </c>
      <c r="AE13" s="13">
        <v>677.33135616245249</v>
      </c>
      <c r="AF13" s="13">
        <v>677.33135616245249</v>
      </c>
      <c r="AG13" s="13">
        <v>677.33135616245249</v>
      </c>
      <c r="AH13" s="13">
        <v>677.33135616245249</v>
      </c>
      <c r="AI13" s="13">
        <v>677.33135616245249</v>
      </c>
      <c r="AJ13" s="13">
        <v>677.33135616245249</v>
      </c>
      <c r="AK13" s="13">
        <v>677.33135616245249</v>
      </c>
      <c r="AL13" s="13">
        <v>677.33135616245249</v>
      </c>
      <c r="AM13" s="13">
        <v>677.33135616245249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</row>
    <row r="14" spans="1:53" s="13" customFormat="1" x14ac:dyDescent="0.2">
      <c r="A14" s="13" t="s">
        <v>58</v>
      </c>
      <c r="B14" s="13" t="s">
        <v>59</v>
      </c>
      <c r="C14" s="13" t="s">
        <v>52</v>
      </c>
      <c r="D14" s="13">
        <v>13.213642099481564</v>
      </c>
      <c r="E14" s="13">
        <v>4778.2125508795416</v>
      </c>
      <c r="F14" s="13">
        <v>4.4845956569617655</v>
      </c>
      <c r="G14" s="13">
        <v>0.50665231532673594</v>
      </c>
      <c r="H14" s="13">
        <v>1868.9199454220904</v>
      </c>
      <c r="I14" s="13">
        <v>657.84655565809624</v>
      </c>
      <c r="J14" s="13">
        <v>1947.4135236226543</v>
      </c>
      <c r="K14" s="13">
        <v>1</v>
      </c>
      <c r="L14" s="13">
        <v>0</v>
      </c>
      <c r="N14" s="13">
        <v>16</v>
      </c>
      <c r="O14" s="13">
        <v>10000</v>
      </c>
      <c r="Q14" s="13">
        <v>1.1000000000000001</v>
      </c>
      <c r="R14" s="13">
        <v>2.1504248911264479</v>
      </c>
      <c r="S14" s="13">
        <v>0.62940854246358702</v>
      </c>
      <c r="X14" s="13">
        <v>445.97108702436833</v>
      </c>
      <c r="Y14" s="13">
        <v>445.97108702436833</v>
      </c>
      <c r="Z14" s="13">
        <v>445.97108702436833</v>
      </c>
      <c r="AA14" s="13">
        <v>445.97108702436833</v>
      </c>
      <c r="AB14" s="13">
        <v>445.97108702436833</v>
      </c>
      <c r="AC14" s="13">
        <v>445.97108702436833</v>
      </c>
      <c r="AD14" s="13">
        <v>445.97108702436833</v>
      </c>
      <c r="AE14" s="13">
        <v>445.97108702436833</v>
      </c>
      <c r="AF14" s="13">
        <v>445.97108702436833</v>
      </c>
      <c r="AG14" s="13">
        <v>445.97108702436833</v>
      </c>
      <c r="AH14" s="13">
        <v>445.97108702436833</v>
      </c>
      <c r="AI14" s="13">
        <v>445.97108702436833</v>
      </c>
      <c r="AJ14" s="13">
        <v>445.97108702436833</v>
      </c>
      <c r="AK14" s="13">
        <v>445.97108702436833</v>
      </c>
      <c r="AL14" s="13">
        <v>445.97108702436833</v>
      </c>
      <c r="AM14" s="13">
        <v>445.97108702436833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</row>
    <row r="15" spans="1:53" s="13" customFormat="1" x14ac:dyDescent="0.2">
      <c r="C15" s="13" t="s">
        <v>53</v>
      </c>
      <c r="D15" s="13">
        <v>15.342917416806328</v>
      </c>
      <c r="E15" s="13">
        <v>4870.468612570141</v>
      </c>
      <c r="F15" s="13">
        <v>5.793341679634433</v>
      </c>
      <c r="G15" s="13">
        <v>0.3988963629767226</v>
      </c>
      <c r="H15" s="13">
        <v>229.51789742125101</v>
      </c>
      <c r="I15" s="13">
        <v>78.924956887936531</v>
      </c>
      <c r="J15" s="13">
        <v>2026.3384805105909</v>
      </c>
      <c r="K15" s="13">
        <v>1</v>
      </c>
      <c r="L15" s="13">
        <v>1</v>
      </c>
      <c r="N15" s="13">
        <v>16</v>
      </c>
      <c r="O15" s="13">
        <v>10000</v>
      </c>
      <c r="Q15" s="13">
        <v>1.2772564166203011</v>
      </c>
      <c r="R15" s="13">
        <v>2.4969490824102434</v>
      </c>
      <c r="S15" s="13">
        <v>0.73083281776113385</v>
      </c>
      <c r="X15" s="13">
        <v>517.83584775364113</v>
      </c>
      <c r="Y15" s="13">
        <v>517.83584775364113</v>
      </c>
      <c r="Z15" s="13">
        <v>517.83584775364113</v>
      </c>
      <c r="AA15" s="13">
        <v>517.83584775364113</v>
      </c>
      <c r="AB15" s="13">
        <v>517.83584775364113</v>
      </c>
      <c r="AC15" s="13">
        <v>517.83584775364113</v>
      </c>
      <c r="AD15" s="13">
        <v>517.83584775364113</v>
      </c>
      <c r="AE15" s="13">
        <v>517.83584775364113</v>
      </c>
      <c r="AF15" s="13">
        <v>517.83584775364113</v>
      </c>
      <c r="AG15" s="13">
        <v>517.83584775364113</v>
      </c>
      <c r="AH15" s="13">
        <v>517.83584775364113</v>
      </c>
      <c r="AI15" s="13">
        <v>517.83584775364113</v>
      </c>
      <c r="AJ15" s="13">
        <v>517.83584775364113</v>
      </c>
      <c r="AK15" s="13">
        <v>517.83584775364113</v>
      </c>
      <c r="AL15" s="13">
        <v>517.83584775364113</v>
      </c>
      <c r="AM15" s="13">
        <v>517.83584775364113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</row>
    <row r="16" spans="1:53" s="13" customFormat="1" x14ac:dyDescent="0.2">
      <c r="C16" s="13" t="s">
        <v>54</v>
      </c>
      <c r="D16" s="13">
        <v>23.473907505404519</v>
      </c>
      <c r="E16" s="13">
        <v>8041.4290983075116</v>
      </c>
      <c r="F16" s="13">
        <v>5.0488264008315538</v>
      </c>
      <c r="G16" s="13">
        <v>0.45224138136454251</v>
      </c>
      <c r="H16" s="13">
        <v>3245.643670405736</v>
      </c>
      <c r="I16" s="13">
        <v>1131.0812703843555</v>
      </c>
      <c r="J16" s="13">
        <v>3157.4197508949464</v>
      </c>
      <c r="K16" s="13">
        <v>1</v>
      </c>
      <c r="L16" s="13">
        <v>0</v>
      </c>
      <c r="N16" s="13">
        <v>16</v>
      </c>
      <c r="O16" s="13">
        <v>10000</v>
      </c>
      <c r="Q16" s="13">
        <v>1.9541393706250052</v>
      </c>
      <c r="R16" s="13">
        <v>3.8202090393838017</v>
      </c>
      <c r="S16" s="13">
        <v>1.118138193668905</v>
      </c>
      <c r="X16" s="13">
        <v>792.26332664977156</v>
      </c>
      <c r="Y16" s="13">
        <v>792.26332664977156</v>
      </c>
      <c r="Z16" s="13">
        <v>792.26332664977156</v>
      </c>
      <c r="AA16" s="13">
        <v>792.26332664977156</v>
      </c>
      <c r="AB16" s="13">
        <v>792.26332664977156</v>
      </c>
      <c r="AC16" s="13">
        <v>792.26332664977156</v>
      </c>
      <c r="AD16" s="13">
        <v>792.26332664977156</v>
      </c>
      <c r="AE16" s="13">
        <v>792.26332664977156</v>
      </c>
      <c r="AF16" s="13">
        <v>792.26332664977156</v>
      </c>
      <c r="AG16" s="13">
        <v>792.26332664977156</v>
      </c>
      <c r="AH16" s="13">
        <v>792.26332664977156</v>
      </c>
      <c r="AI16" s="13">
        <v>792.26332664977156</v>
      </c>
      <c r="AJ16" s="13">
        <v>792.26332664977156</v>
      </c>
      <c r="AK16" s="13">
        <v>792.26332664977156</v>
      </c>
      <c r="AL16" s="13">
        <v>792.26332664977156</v>
      </c>
      <c r="AM16" s="13">
        <v>792.26332664977156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</row>
    <row r="17" spans="1:53" s="13" customFormat="1" x14ac:dyDescent="0.2">
      <c r="C17" s="13" t="s">
        <v>55</v>
      </c>
      <c r="D17" s="13">
        <v>21.720080252791401</v>
      </c>
      <c r="E17" s="13">
        <v>-8286.1099063368456</v>
      </c>
      <c r="F17" s="13">
        <v>29.651408159579667</v>
      </c>
      <c r="G17" s="13">
        <v>0.10707014864936282</v>
      </c>
      <c r="H17" s="13">
        <v>3567.603253165661</v>
      </c>
      <c r="I17" s="13">
        <v>470.5443623925849</v>
      </c>
      <c r="J17" s="13">
        <v>3157.4197508949464</v>
      </c>
      <c r="K17" s="13">
        <v>0</v>
      </c>
      <c r="L17" s="13">
        <v>1</v>
      </c>
      <c r="M17" s="13">
        <v>1</v>
      </c>
      <c r="N17" s="13">
        <v>16</v>
      </c>
      <c r="O17" s="13">
        <v>10000</v>
      </c>
      <c r="Q17" s="13">
        <v>0.54</v>
      </c>
      <c r="R17" s="13">
        <v>2.1504248911264479</v>
      </c>
      <c r="S17" s="13">
        <v>1.0179971214918742</v>
      </c>
      <c r="X17" s="13">
        <v>573.32858893272169</v>
      </c>
      <c r="Y17" s="13">
        <v>573.32858893272169</v>
      </c>
      <c r="Z17" s="13">
        <v>573.32858893272169</v>
      </c>
      <c r="AA17" s="13">
        <v>573.32858893272169</v>
      </c>
      <c r="AB17" s="13">
        <v>573.32858893272169</v>
      </c>
      <c r="AC17" s="13">
        <v>573.32858893272169</v>
      </c>
      <c r="AD17" s="13">
        <v>573.32858893272169</v>
      </c>
      <c r="AE17" s="13">
        <v>573.32858893272169</v>
      </c>
      <c r="AF17" s="13">
        <v>573.32858893272169</v>
      </c>
      <c r="AG17" s="13">
        <v>573.32858893272169</v>
      </c>
      <c r="AH17" s="13">
        <v>573.32858893272169</v>
      </c>
      <c r="AI17" s="13">
        <v>573.32858893272169</v>
      </c>
      <c r="AJ17" s="13">
        <v>573.32858893272169</v>
      </c>
      <c r="AK17" s="13">
        <v>573.32858893272169</v>
      </c>
      <c r="AL17" s="13">
        <v>573.32858893272169</v>
      </c>
      <c r="AM17" s="13">
        <v>573.32858893272169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</row>
    <row r="18" spans="1:53" s="13" customFormat="1" x14ac:dyDescent="0.2">
      <c r="C18" s="13" t="s">
        <v>56</v>
      </c>
      <c r="D18" s="13">
        <v>25.220101702168826</v>
      </c>
      <c r="E18" s="13">
        <v>-9881.9345128587793</v>
      </c>
      <c r="F18" s="13">
        <v>30.042840310007431</v>
      </c>
      <c r="G18" s="13">
        <v>0.10585759429733121</v>
      </c>
      <c r="H18" s="13">
        <v>438.12941239431592</v>
      </c>
      <c r="I18" s="13">
        <v>57.069904731352011</v>
      </c>
      <c r="J18" s="13">
        <v>3157.4197508949464</v>
      </c>
      <c r="K18" s="13">
        <v>0</v>
      </c>
      <c r="L18" s="13">
        <v>0</v>
      </c>
      <c r="M18" s="13">
        <v>1</v>
      </c>
      <c r="N18" s="13">
        <v>16</v>
      </c>
      <c r="O18" s="13">
        <v>10000</v>
      </c>
      <c r="Q18" s="13">
        <v>0.6270167863408751</v>
      </c>
      <c r="R18" s="13">
        <v>2.4969490824102434</v>
      </c>
      <c r="S18" s="13">
        <v>1.1820394141149932</v>
      </c>
      <c r="X18" s="13">
        <v>665.71601731471083</v>
      </c>
      <c r="Y18" s="13">
        <v>665.71601731471083</v>
      </c>
      <c r="Z18" s="13">
        <v>665.71601731471083</v>
      </c>
      <c r="AA18" s="13">
        <v>665.71601731471083</v>
      </c>
      <c r="AB18" s="13">
        <v>665.71601731471083</v>
      </c>
      <c r="AC18" s="13">
        <v>665.71601731471083</v>
      </c>
      <c r="AD18" s="13">
        <v>665.71601731471083</v>
      </c>
      <c r="AE18" s="13">
        <v>665.71601731471083</v>
      </c>
      <c r="AF18" s="13">
        <v>665.71601731471083</v>
      </c>
      <c r="AG18" s="13">
        <v>665.71601731471083</v>
      </c>
      <c r="AH18" s="13">
        <v>665.71601731471083</v>
      </c>
      <c r="AI18" s="13">
        <v>665.71601731471083</v>
      </c>
      <c r="AJ18" s="13">
        <v>665.71601731471083</v>
      </c>
      <c r="AK18" s="13">
        <v>665.71601731471083</v>
      </c>
      <c r="AL18" s="13">
        <v>665.71601731471083</v>
      </c>
      <c r="AM18" s="13">
        <v>665.71601731471083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</row>
    <row r="19" spans="1:53" s="13" customFormat="1" x14ac:dyDescent="0.2">
      <c r="C19" s="13" t="s">
        <v>57</v>
      </c>
      <c r="D19" s="13">
        <v>38.585512686467624</v>
      </c>
      <c r="E19" s="13">
        <v>-9519.8584515214752</v>
      </c>
      <c r="F19" s="13">
        <v>24.545594812911897</v>
      </c>
      <c r="G19" s="13">
        <v>0.12553710717674949</v>
      </c>
      <c r="H19" s="13">
        <v>6195.6473553183223</v>
      </c>
      <c r="I19" s="13">
        <v>949.34809128879692</v>
      </c>
      <c r="J19" s="13">
        <v>3157.4197508949464</v>
      </c>
      <c r="K19" s="13">
        <v>0</v>
      </c>
      <c r="L19" s="13">
        <v>1</v>
      </c>
      <c r="M19" s="13">
        <v>1</v>
      </c>
      <c r="N19" s="13">
        <v>16</v>
      </c>
      <c r="O19" s="13">
        <v>10000</v>
      </c>
      <c r="Q19" s="13">
        <v>0.95930478194318447</v>
      </c>
      <c r="R19" s="13">
        <v>3.8202090393838017</v>
      </c>
      <c r="S19" s="13">
        <v>1.808462049354725</v>
      </c>
      <c r="X19" s="13">
        <v>1018.5126981257373</v>
      </c>
      <c r="Y19" s="13">
        <v>1018.5126981257373</v>
      </c>
      <c r="Z19" s="13">
        <v>1018.5126981257373</v>
      </c>
      <c r="AA19" s="13">
        <v>1018.5126981257373</v>
      </c>
      <c r="AB19" s="13">
        <v>1018.5126981257373</v>
      </c>
      <c r="AC19" s="13">
        <v>1018.5126981257373</v>
      </c>
      <c r="AD19" s="13">
        <v>1018.5126981257373</v>
      </c>
      <c r="AE19" s="13">
        <v>1018.5126981257373</v>
      </c>
      <c r="AF19" s="13">
        <v>1018.5126981257373</v>
      </c>
      <c r="AG19" s="13">
        <v>1018.5126981257373</v>
      </c>
      <c r="AH19" s="13">
        <v>1018.5126981257373</v>
      </c>
      <c r="AI19" s="13">
        <v>1018.5126981257373</v>
      </c>
      <c r="AJ19" s="13">
        <v>1018.5126981257373</v>
      </c>
      <c r="AK19" s="13">
        <v>1018.5126981257373</v>
      </c>
      <c r="AL19" s="13">
        <v>1018.5126981257373</v>
      </c>
      <c r="AM19" s="13">
        <v>1018.5126981257373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</row>
    <row r="20" spans="1:53" s="13" customFormat="1" x14ac:dyDescent="0.2">
      <c r="A20" s="13" t="s">
        <v>60</v>
      </c>
      <c r="B20" s="13" t="s">
        <v>59</v>
      </c>
      <c r="C20" s="13" t="s">
        <v>61</v>
      </c>
      <c r="D20" s="13">
        <v>17.530067171737311</v>
      </c>
      <c r="E20" s="13">
        <v>6597.5927676146657</v>
      </c>
      <c r="F20" s="13">
        <v>2.000471958513625</v>
      </c>
      <c r="G20" s="13">
        <v>1.4194514517727361</v>
      </c>
      <c r="H20" s="13">
        <v>95.237298711513262</v>
      </c>
      <c r="I20" s="13">
        <v>28.355232048958772</v>
      </c>
      <c r="J20" s="13">
        <v>3185.7749829439053</v>
      </c>
      <c r="K20" s="13">
        <v>1</v>
      </c>
      <c r="L20" s="13">
        <v>1</v>
      </c>
      <c r="M20" s="13">
        <v>1</v>
      </c>
      <c r="N20" s="13">
        <v>12</v>
      </c>
      <c r="O20" s="13">
        <v>10000</v>
      </c>
      <c r="Q20" s="13">
        <v>0.18</v>
      </c>
      <c r="R20" s="13">
        <v>1.5</v>
      </c>
      <c r="S20" s="13">
        <v>0.82940775339992412</v>
      </c>
      <c r="X20" s="13">
        <v>499.8820382081297</v>
      </c>
      <c r="Y20" s="13">
        <v>499.8820382081297</v>
      </c>
      <c r="Z20" s="13">
        <v>499.8820382081297</v>
      </c>
      <c r="AA20" s="13">
        <v>499.8820382081297</v>
      </c>
      <c r="AB20" s="13">
        <v>499.8820382081297</v>
      </c>
      <c r="AC20" s="13">
        <v>499.8820382081297</v>
      </c>
      <c r="AD20" s="13">
        <v>499.8820382081297</v>
      </c>
      <c r="AE20" s="13">
        <v>499.8820382081297</v>
      </c>
      <c r="AF20" s="13">
        <v>499.8820382081297</v>
      </c>
      <c r="AG20" s="13">
        <v>499.8820382081297</v>
      </c>
      <c r="AH20" s="13">
        <v>499.8820382081297</v>
      </c>
      <c r="AI20" s="13">
        <v>499.8820382081297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</row>
    <row r="21" spans="1:53" s="13" customFormat="1" x14ac:dyDescent="0.2">
      <c r="A21" s="13" t="s">
        <v>62</v>
      </c>
      <c r="B21" s="13" t="s">
        <v>48</v>
      </c>
      <c r="C21" s="13" t="s">
        <v>63</v>
      </c>
      <c r="D21" s="13">
        <v>229.19681692754708</v>
      </c>
      <c r="E21" s="13">
        <v>54529.435954992034</v>
      </c>
      <c r="F21" s="13">
        <v>7.2700915033939841</v>
      </c>
      <c r="G21" s="13">
        <v>0.31042209032015844</v>
      </c>
      <c r="H21" s="13">
        <v>683.78468363061393</v>
      </c>
      <c r="I21" s="13">
        <v>200.3747015264893</v>
      </c>
      <c r="J21" s="13">
        <v>3185.7749829439053</v>
      </c>
      <c r="K21" s="13">
        <v>0</v>
      </c>
      <c r="L21" s="13">
        <v>0</v>
      </c>
      <c r="N21" s="13">
        <v>10</v>
      </c>
      <c r="O21" s="13">
        <v>150000</v>
      </c>
      <c r="Q21" s="13">
        <v>10.466725378398237</v>
      </c>
      <c r="R21" s="13">
        <v>11.629694864886931</v>
      </c>
      <c r="S21" s="13">
        <v>10.915770245636752</v>
      </c>
      <c r="X21" s="13">
        <v>6877.4925290359688</v>
      </c>
      <c r="Y21" s="13">
        <v>6877.4925290359688</v>
      </c>
      <c r="Z21" s="13">
        <v>6877.4925290359688</v>
      </c>
      <c r="AA21" s="13">
        <v>6877.4925290359688</v>
      </c>
      <c r="AB21" s="13">
        <v>6877.4925290359688</v>
      </c>
      <c r="AC21" s="13">
        <v>6877.4925290359688</v>
      </c>
      <c r="AD21" s="13">
        <v>6877.4925290359688</v>
      </c>
      <c r="AE21" s="13">
        <v>6877.4925290359688</v>
      </c>
      <c r="AF21" s="13">
        <v>6877.4925290359688</v>
      </c>
      <c r="AG21" s="13">
        <v>6877.4925290359688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</row>
    <row r="22" spans="1:53" s="13" customFormat="1" x14ac:dyDescent="0.2">
      <c r="C22" s="13" t="s">
        <v>61</v>
      </c>
      <c r="D22" s="13">
        <v>1057.8494637645767</v>
      </c>
      <c r="E22" s="13">
        <v>-42697.808238312427</v>
      </c>
      <c r="F22" s="13">
        <v>17.720919335847839</v>
      </c>
      <c r="G22" s="13">
        <v>0.13820542907528055</v>
      </c>
      <c r="H22" s="13">
        <v>4885.779397612162</v>
      </c>
      <c r="I22" s="13">
        <v>352.83569651809529</v>
      </c>
      <c r="J22" s="13">
        <v>3538.6106794620005</v>
      </c>
      <c r="K22" s="13">
        <v>1</v>
      </c>
      <c r="L22" s="13">
        <v>1</v>
      </c>
      <c r="M22" s="13">
        <v>1</v>
      </c>
      <c r="N22" s="13">
        <v>10</v>
      </c>
      <c r="O22" s="13">
        <v>150000</v>
      </c>
      <c r="Q22" s="13">
        <v>6.800086518762952</v>
      </c>
      <c r="R22" s="13">
        <v>11.629694864886931</v>
      </c>
      <c r="S22" s="13">
        <v>47.274553082475492</v>
      </c>
      <c r="X22" s="13">
        <v>16929.144268103901</v>
      </c>
      <c r="Y22" s="13">
        <v>16929.144268103901</v>
      </c>
      <c r="Z22" s="13">
        <v>16929.144268103901</v>
      </c>
      <c r="AA22" s="13">
        <v>16929.144268103901</v>
      </c>
      <c r="AB22" s="13">
        <v>16929.144268103901</v>
      </c>
      <c r="AC22" s="13">
        <v>16929.144268103901</v>
      </c>
      <c r="AD22" s="13">
        <v>16929.144268103901</v>
      </c>
      <c r="AE22" s="13">
        <v>16929.144268103901</v>
      </c>
      <c r="AF22" s="13">
        <v>16929.144268103901</v>
      </c>
      <c r="AG22" s="13">
        <v>16929.144268103901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</row>
    <row r="23" spans="1:53" s="13" customFormat="1" x14ac:dyDescent="0.2">
      <c r="A23" s="13" t="s">
        <v>64</v>
      </c>
      <c r="B23" s="13" t="s">
        <v>48</v>
      </c>
      <c r="C23" s="13" t="s">
        <v>63</v>
      </c>
      <c r="D23" s="13">
        <v>177.26964762172562</v>
      </c>
      <c r="E23" s="13">
        <v>50847.092582864178</v>
      </c>
      <c r="F23" s="13">
        <v>5.6398210986651476</v>
      </c>
      <c r="G23" s="13">
        <v>0.39496419582356013</v>
      </c>
      <c r="H23" s="13">
        <v>550.86108761493131</v>
      </c>
      <c r="I23" s="13">
        <v>168.59061675133773</v>
      </c>
      <c r="J23" s="13">
        <v>3538.6106794620005</v>
      </c>
      <c r="K23" s="13">
        <v>0</v>
      </c>
      <c r="L23" s="13">
        <v>0</v>
      </c>
      <c r="N23" s="13">
        <v>10</v>
      </c>
      <c r="O23" s="13">
        <v>150000</v>
      </c>
      <c r="Q23" s="13">
        <v>8.0953686200998174</v>
      </c>
      <c r="R23" s="13">
        <v>8.994854022333131</v>
      </c>
      <c r="S23" s="13">
        <v>8.4426772190969874</v>
      </c>
      <c r="X23" s="13">
        <v>5319.3176654310018</v>
      </c>
      <c r="Y23" s="13">
        <v>5319.3176654310018</v>
      </c>
      <c r="Z23" s="13">
        <v>5319.3176654310018</v>
      </c>
      <c r="AA23" s="13">
        <v>5319.3176654310018</v>
      </c>
      <c r="AB23" s="13">
        <v>5319.3176654310018</v>
      </c>
      <c r="AC23" s="13">
        <v>5319.3176654310018</v>
      </c>
      <c r="AD23" s="13">
        <v>5319.3176654310018</v>
      </c>
      <c r="AE23" s="13">
        <v>5319.3176654310018</v>
      </c>
      <c r="AF23" s="13">
        <v>5319.3176654310018</v>
      </c>
      <c r="AG23" s="13">
        <v>5319.3176654310018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</row>
    <row r="24" spans="1:53" s="13" customFormat="1" x14ac:dyDescent="0.2">
      <c r="C24" s="13" t="s">
        <v>61</v>
      </c>
      <c r="D24" s="13">
        <v>818.18152709187666</v>
      </c>
      <c r="E24" s="13">
        <v>-75992.572770717525</v>
      </c>
      <c r="F24" s="13">
        <v>21.002543278119603</v>
      </c>
      <c r="G24" s="13">
        <v>0.11766769361968099</v>
      </c>
      <c r="H24" s="13">
        <v>3936.0135101668425</v>
      </c>
      <c r="I24" s="13">
        <v>248.73219160387063</v>
      </c>
      <c r="J24" s="13">
        <v>3787.3428710658709</v>
      </c>
      <c r="K24" s="13">
        <v>1</v>
      </c>
      <c r="L24" s="13">
        <v>1</v>
      </c>
      <c r="M24" s="13">
        <v>1</v>
      </c>
      <c r="N24" s="13">
        <v>10</v>
      </c>
      <c r="O24" s="13">
        <v>150000</v>
      </c>
      <c r="Q24" s="13">
        <v>5.2594488751535202</v>
      </c>
      <c r="R24" s="13">
        <v>8.994854022333131</v>
      </c>
      <c r="S24" s="13">
        <v>36.563960524173204</v>
      </c>
      <c r="X24" s="13">
        <v>13093.652342880507</v>
      </c>
      <c r="Y24" s="13">
        <v>13093.652342880507</v>
      </c>
      <c r="Z24" s="13">
        <v>13093.652342880507</v>
      </c>
      <c r="AA24" s="13">
        <v>13093.652342880507</v>
      </c>
      <c r="AB24" s="13">
        <v>13093.652342880507</v>
      </c>
      <c r="AC24" s="13">
        <v>13093.652342880507</v>
      </c>
      <c r="AD24" s="13">
        <v>13093.652342880507</v>
      </c>
      <c r="AE24" s="13">
        <v>13093.652342880507</v>
      </c>
      <c r="AF24" s="13">
        <v>13093.652342880507</v>
      </c>
      <c r="AG24" s="13">
        <v>13093.652342880507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</row>
    <row r="25" spans="1:53" s="13" customFormat="1" x14ac:dyDescent="0.2">
      <c r="A25" s="13" t="s">
        <v>64</v>
      </c>
      <c r="B25" s="13" t="s">
        <v>59</v>
      </c>
      <c r="C25" s="13" t="s">
        <v>63</v>
      </c>
      <c r="D25" s="13">
        <v>178.61841638268143</v>
      </c>
      <c r="E25" s="13">
        <v>51462.223454690306</v>
      </c>
      <c r="F25" s="13">
        <v>5.5972341433594792</v>
      </c>
      <c r="G25" s="13">
        <v>0.39788915657510993</v>
      </c>
      <c r="H25" s="13">
        <v>25.496054666654985</v>
      </c>
      <c r="I25" s="13">
        <v>7.8117141205834946</v>
      </c>
      <c r="J25" s="13">
        <v>3787.3428710658709</v>
      </c>
      <c r="K25" s="13">
        <v>0</v>
      </c>
      <c r="L25" s="13">
        <v>0</v>
      </c>
      <c r="N25" s="13">
        <v>10</v>
      </c>
      <c r="O25" s="13">
        <v>150000</v>
      </c>
      <c r="Q25" s="13">
        <v>8.1569628097972622</v>
      </c>
      <c r="R25" s="13">
        <v>9.0632920108858475</v>
      </c>
      <c r="S25" s="13">
        <v>8.5069139310480946</v>
      </c>
      <c r="X25" s="13">
        <v>5359.7900733868346</v>
      </c>
      <c r="Y25" s="13">
        <v>5359.7900733868346</v>
      </c>
      <c r="Z25" s="13">
        <v>5359.7900733868346</v>
      </c>
      <c r="AA25" s="13">
        <v>5359.7900733868346</v>
      </c>
      <c r="AB25" s="13">
        <v>5359.7900733868346</v>
      </c>
      <c r="AC25" s="13">
        <v>5359.7900733868346</v>
      </c>
      <c r="AD25" s="13">
        <v>5359.7900733868346</v>
      </c>
      <c r="AE25" s="13">
        <v>5359.7900733868346</v>
      </c>
      <c r="AF25" s="13">
        <v>5359.7900733868346</v>
      </c>
      <c r="AG25" s="13">
        <v>5359.7900733868346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</row>
    <row r="26" spans="1:53" s="13" customFormat="1" x14ac:dyDescent="0.2">
      <c r="C26" s="13" t="s">
        <v>61</v>
      </c>
      <c r="D26" s="13">
        <v>824.40671961263729</v>
      </c>
      <c r="E26" s="13">
        <v>-74478.410562769888</v>
      </c>
      <c r="F26" s="13">
        <v>20.843950592954055</v>
      </c>
      <c r="G26" s="13">
        <v>0.11853197366681534</v>
      </c>
      <c r="H26" s="13">
        <v>182.17444992966375</v>
      </c>
      <c r="I26" s="13">
        <v>11.591759019851835</v>
      </c>
      <c r="J26" s="13">
        <v>3798.9346300857228</v>
      </c>
      <c r="K26" s="13">
        <v>1</v>
      </c>
      <c r="L26" s="13">
        <v>1</v>
      </c>
      <c r="M26" s="13">
        <v>1</v>
      </c>
      <c r="N26" s="13">
        <v>10</v>
      </c>
      <c r="O26" s="13">
        <v>150000</v>
      </c>
      <c r="Q26" s="13">
        <v>5.2994657671472813</v>
      </c>
      <c r="R26" s="13">
        <v>9.0632920108858475</v>
      </c>
      <c r="S26" s="13">
        <v>36.84216002641999</v>
      </c>
      <c r="X26" s="13">
        <v>13193.276330877463</v>
      </c>
      <c r="Y26" s="13">
        <v>13193.276330877463</v>
      </c>
      <c r="Z26" s="13">
        <v>13193.276330877463</v>
      </c>
      <c r="AA26" s="13">
        <v>13193.276330877463</v>
      </c>
      <c r="AB26" s="13">
        <v>13193.276330877463</v>
      </c>
      <c r="AC26" s="13">
        <v>13193.276330877463</v>
      </c>
      <c r="AD26" s="13">
        <v>13193.276330877463</v>
      </c>
      <c r="AE26" s="13">
        <v>13193.276330877463</v>
      </c>
      <c r="AF26" s="13">
        <v>13193.276330877463</v>
      </c>
      <c r="AG26" s="13">
        <v>13193.276330877463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</row>
    <row r="45" spans="1:31" s="3" customFormat="1" x14ac:dyDescent="0.2">
      <c r="C45" s="3" t="s">
        <v>65</v>
      </c>
      <c r="P45" s="3" t="s">
        <v>66</v>
      </c>
      <c r="S45" s="3" t="s">
        <v>67</v>
      </c>
      <c r="V45" s="3" t="s">
        <v>68</v>
      </c>
      <c r="X45" s="3" t="s">
        <v>69</v>
      </c>
      <c r="AC45" s="3" t="s">
        <v>70</v>
      </c>
    </row>
    <row r="46" spans="1:31" s="3" customFormat="1" x14ac:dyDescent="0.2">
      <c r="C46" s="3" t="s">
        <v>71</v>
      </c>
      <c r="P46" s="3" t="s">
        <v>72</v>
      </c>
      <c r="V46" s="3" t="s">
        <v>73</v>
      </c>
      <c r="W46" s="3" t="s">
        <v>74</v>
      </c>
      <c r="X46" s="3" t="s">
        <v>75</v>
      </c>
      <c r="AB46" s="3" t="s">
        <v>76</v>
      </c>
      <c r="AC46" s="3" t="s">
        <v>77</v>
      </c>
      <c r="AD46" s="3" t="s">
        <v>78</v>
      </c>
      <c r="AE46" s="3" t="s">
        <v>79</v>
      </c>
    </row>
    <row r="47" spans="1:31" s="3" customFormat="1" x14ac:dyDescent="0.2">
      <c r="C47" s="3" t="s">
        <v>80</v>
      </c>
      <c r="P47" s="3" t="s">
        <v>80</v>
      </c>
      <c r="T47" s="3" t="s">
        <v>81</v>
      </c>
      <c r="V47" s="3" t="s">
        <v>82</v>
      </c>
      <c r="W47" s="3" t="s">
        <v>83</v>
      </c>
      <c r="X47" s="3" t="s">
        <v>84</v>
      </c>
      <c r="Y47" s="3" t="s">
        <v>48</v>
      </c>
      <c r="Z47" s="3" t="s">
        <v>61</v>
      </c>
      <c r="AA47" s="3" t="s">
        <v>85</v>
      </c>
      <c r="AB47" s="3" t="s">
        <v>86</v>
      </c>
      <c r="AC47" s="3" t="s">
        <v>87</v>
      </c>
      <c r="AD47" s="3" t="s">
        <v>88</v>
      </c>
      <c r="AE47" s="3" t="s">
        <v>88</v>
      </c>
    </row>
    <row r="48" spans="1:31" s="8" customFormat="1" x14ac:dyDescent="0.2">
      <c r="A48" s="8" t="s">
        <v>80</v>
      </c>
      <c r="C48" s="8">
        <v>111.17557969333376</v>
      </c>
      <c r="P48" s="8">
        <v>9995.7005368883183</v>
      </c>
      <c r="S48" s="8">
        <v>11122.339978378637</v>
      </c>
      <c r="T48" s="8" t="s">
        <v>89</v>
      </c>
      <c r="V48" s="8">
        <v>2.1504248911264479</v>
      </c>
      <c r="W48" s="8">
        <v>23917.756737076219</v>
      </c>
      <c r="X48" s="8">
        <v>703.46343344341824</v>
      </c>
      <c r="AB48" s="8">
        <v>13</v>
      </c>
      <c r="AC48" s="8">
        <v>0</v>
      </c>
      <c r="AD48" s="8">
        <v>0</v>
      </c>
      <c r="AE48" s="8">
        <v>0</v>
      </c>
    </row>
    <row r="49" spans="1:31" s="8" customFormat="1" x14ac:dyDescent="0.2">
      <c r="A49" s="8" t="s">
        <v>90</v>
      </c>
      <c r="V49" s="8">
        <v>2.0213993976588607</v>
      </c>
      <c r="W49" s="8">
        <v>22482.691332851642</v>
      </c>
      <c r="X49" s="8">
        <v>661.25562743681303</v>
      </c>
      <c r="AB49" s="8">
        <v>13</v>
      </c>
      <c r="AC49" s="8">
        <v>105.64445484427415</v>
      </c>
      <c r="AD49" s="8">
        <v>0</v>
      </c>
      <c r="AE49" s="8">
        <v>0</v>
      </c>
    </row>
    <row r="50" spans="1:31" s="8" customFormat="1" x14ac:dyDescent="0.2">
      <c r="V50" s="8">
        <v>1.8923739041912742</v>
      </c>
      <c r="W50" s="8">
        <v>21047.625928627072</v>
      </c>
      <c r="X50" s="8">
        <v>619.04782143020805</v>
      </c>
      <c r="AB50" s="8">
        <v>13</v>
      </c>
      <c r="AC50" s="8">
        <v>286.35448212320443</v>
      </c>
      <c r="AD50" s="8">
        <v>0</v>
      </c>
      <c r="AE50" s="8">
        <v>0</v>
      </c>
    </row>
    <row r="51" spans="1:31" s="8" customFormat="1" x14ac:dyDescent="0.2">
      <c r="V51" s="8">
        <v>1.9405434217525062</v>
      </c>
      <c r="W51" s="8">
        <v>21583.383679537576</v>
      </c>
      <c r="X51" s="8">
        <v>634.8054023393405</v>
      </c>
      <c r="AB51" s="8">
        <v>13</v>
      </c>
      <c r="AC51" s="8">
        <v>453.11490333991969</v>
      </c>
      <c r="AD51" s="8">
        <v>0</v>
      </c>
      <c r="AE51" s="8">
        <v>0</v>
      </c>
    </row>
    <row r="52" spans="1:31" s="8" customFormat="1" x14ac:dyDescent="0.2">
      <c r="V52" s="8">
        <v>1.8166789480236232</v>
      </c>
      <c r="W52" s="8">
        <v>20205.720891481989</v>
      </c>
      <c r="X52" s="8">
        <v>594.28590857299969</v>
      </c>
      <c r="AB52" s="8">
        <v>13</v>
      </c>
      <c r="AC52" s="8">
        <v>635.22337626728586</v>
      </c>
      <c r="AD52" s="8">
        <v>0</v>
      </c>
      <c r="AE52" s="8">
        <v>0</v>
      </c>
    </row>
    <row r="53" spans="1:31" s="8" customFormat="1" x14ac:dyDescent="0.2">
      <c r="V53" s="8">
        <v>1.9203294277759178</v>
      </c>
      <c r="W53" s="8">
        <v>21358.556766209062</v>
      </c>
      <c r="X53" s="8">
        <v>628.1928460649724</v>
      </c>
      <c r="AB53" s="8">
        <v>13</v>
      </c>
      <c r="AC53" s="8">
        <v>843.97848020854144</v>
      </c>
      <c r="AD53" s="8">
        <v>0</v>
      </c>
      <c r="AE53" s="8">
        <v>0</v>
      </c>
    </row>
    <row r="54" spans="1:31" s="8" customFormat="1" x14ac:dyDescent="0.2">
      <c r="V54" s="8">
        <v>1.7977552089817104</v>
      </c>
      <c r="W54" s="8">
        <v>19995.244632195718</v>
      </c>
      <c r="X54" s="8">
        <v>588.09543035869763</v>
      </c>
      <c r="AB54" s="8">
        <v>13</v>
      </c>
      <c r="AC54" s="8">
        <v>1024.6885074874699</v>
      </c>
      <c r="AD54" s="8">
        <v>0</v>
      </c>
      <c r="AE54" s="8">
        <v>0</v>
      </c>
    </row>
    <row r="55" spans="1:31" s="8" customFormat="1" x14ac:dyDescent="0.2">
      <c r="V55" s="8">
        <v>1.849365406368745</v>
      </c>
      <c r="W55" s="8">
        <v>20569.270793885546</v>
      </c>
      <c r="X55" s="8">
        <v>604.97855276133953</v>
      </c>
      <c r="AB55" s="8">
        <v>13</v>
      </c>
      <c r="AC55" s="8">
        <v>0</v>
      </c>
      <c r="AD55" s="8">
        <v>0</v>
      </c>
      <c r="AE55" s="8">
        <v>0</v>
      </c>
    </row>
    <row r="56" spans="1:31" s="8" customFormat="1" x14ac:dyDescent="0.2">
      <c r="V56" s="8">
        <v>1.8812502335195025</v>
      </c>
      <c r="W56" s="8">
        <v>20923.90468160811</v>
      </c>
      <c r="Y56" s="8">
        <v>542.07006947171271</v>
      </c>
      <c r="AB56" s="8">
        <v>13</v>
      </c>
      <c r="AC56" s="8">
        <v>417.125</v>
      </c>
      <c r="AD56" s="8">
        <v>0</v>
      </c>
      <c r="AE56" s="8">
        <v>0</v>
      </c>
    </row>
    <row r="57" spans="1:31" s="8" customFormat="1" x14ac:dyDescent="0.2">
      <c r="V57" s="8">
        <v>1.8060002241787223</v>
      </c>
      <c r="W57" s="8">
        <v>20086.948494343786</v>
      </c>
      <c r="Y57" s="8">
        <v>520.38726669284415</v>
      </c>
      <c r="AB57" s="8">
        <v>13</v>
      </c>
      <c r="AC57" s="8">
        <v>665.26334403609872</v>
      </c>
      <c r="AD57" s="8">
        <v>0</v>
      </c>
      <c r="AE57" s="8">
        <v>0</v>
      </c>
    </row>
    <row r="58" spans="1:31" s="8" customFormat="1" x14ac:dyDescent="0.2">
      <c r="V58" s="8">
        <v>1.7871877218435273</v>
      </c>
      <c r="W58" s="8">
        <v>19877.709447527704</v>
      </c>
      <c r="Y58" s="8">
        <v>514.96656599812707</v>
      </c>
      <c r="AB58" s="8">
        <v>13</v>
      </c>
      <c r="AC58" s="8">
        <v>1083.2798892437713</v>
      </c>
      <c r="AD58" s="8">
        <v>0</v>
      </c>
      <c r="AE58" s="8">
        <v>0</v>
      </c>
    </row>
    <row r="59" spans="1:31" s="8" customFormat="1" x14ac:dyDescent="0.2">
      <c r="V59" s="8">
        <v>1.7633484107236901</v>
      </c>
      <c r="W59" s="8">
        <v>19612.560524402532</v>
      </c>
      <c r="Y59" s="8">
        <v>508.09742291198268</v>
      </c>
      <c r="AB59" s="8">
        <v>13</v>
      </c>
      <c r="AC59" s="8">
        <v>0</v>
      </c>
      <c r="AD59" s="8">
        <v>0</v>
      </c>
      <c r="AE59" s="8">
        <v>0</v>
      </c>
    </row>
    <row r="60" spans="1:31" s="8" customFormat="1" x14ac:dyDescent="0.2">
      <c r="V60" s="8">
        <v>0.59499999999999997</v>
      </c>
      <c r="W60" s="8">
        <v>6617.7922871352885</v>
      </c>
      <c r="Z60" s="8">
        <v>1838.2771059358663</v>
      </c>
      <c r="AB60" s="8">
        <v>13</v>
      </c>
      <c r="AC60" s="8">
        <v>2454.0861817292698</v>
      </c>
      <c r="AD60" s="8" t="s">
        <v>91</v>
      </c>
      <c r="AE60" s="8">
        <v>0</v>
      </c>
    </row>
    <row r="61" spans="1:31" s="8" customFormat="1" x14ac:dyDescent="0.2">
      <c r="C61" s="8">
        <v>233.659575276933</v>
      </c>
      <c r="P61" s="8">
        <v>16032.198310172898</v>
      </c>
      <c r="S61" s="8">
        <v>14574.394026093674</v>
      </c>
      <c r="T61" s="8" t="s">
        <v>89</v>
      </c>
      <c r="V61" s="8">
        <v>2.4969490824102434</v>
      </c>
      <c r="W61" s="8">
        <v>36391.51979013993</v>
      </c>
      <c r="X61" s="8">
        <v>1070.3388173570568</v>
      </c>
      <c r="AB61" s="8">
        <v>13</v>
      </c>
      <c r="AC61" s="8">
        <v>0</v>
      </c>
      <c r="AD61" s="8">
        <v>0</v>
      </c>
      <c r="AE61" s="8">
        <v>0</v>
      </c>
    </row>
    <row r="62" spans="1:31" s="8" customFormat="1" x14ac:dyDescent="0.2">
      <c r="A62" s="8" t="s">
        <v>92</v>
      </c>
      <c r="V62" s="8">
        <v>2.3471321374656284</v>
      </c>
      <c r="W62" s="8">
        <v>34208.028602731531</v>
      </c>
      <c r="X62" s="8">
        <v>1006.1184883156333</v>
      </c>
      <c r="AB62" s="8">
        <v>13</v>
      </c>
      <c r="AC62" s="8">
        <v>155.79360658053702</v>
      </c>
      <c r="AD62" s="8">
        <v>0</v>
      </c>
      <c r="AE62" s="8">
        <v>0</v>
      </c>
    </row>
    <row r="63" spans="1:31" s="8" customFormat="1" x14ac:dyDescent="0.2">
      <c r="V63" s="8">
        <v>2.1973151925210144</v>
      </c>
      <c r="W63" s="8">
        <v>32024.537415323142</v>
      </c>
      <c r="X63" s="8">
        <v>941.89815927421012</v>
      </c>
      <c r="AB63" s="8">
        <v>13</v>
      </c>
      <c r="AC63" s="8">
        <v>311.575487012753</v>
      </c>
      <c r="AD63" s="8">
        <v>0</v>
      </c>
      <c r="AE63" s="8">
        <v>0</v>
      </c>
    </row>
    <row r="64" spans="1:31" s="8" customFormat="1" x14ac:dyDescent="0.2">
      <c r="V64" s="8">
        <v>2.253246851967003</v>
      </c>
      <c r="W64" s="8">
        <v>32839.707458622266</v>
      </c>
      <c r="X64" s="8">
        <v>965.87374878300784</v>
      </c>
      <c r="AB64" s="8">
        <v>13</v>
      </c>
      <c r="AC64" s="8">
        <v>416.29075000000012</v>
      </c>
      <c r="AD64" s="8">
        <v>0</v>
      </c>
      <c r="AE64" s="8">
        <v>0</v>
      </c>
    </row>
    <row r="65" spans="22:31" s="8" customFormat="1" x14ac:dyDescent="0.2">
      <c r="V65" s="8">
        <v>2.1094225848201735</v>
      </c>
      <c r="W65" s="8">
        <v>30743.555918710215</v>
      </c>
      <c r="X65" s="8">
        <v>904.22223290324166</v>
      </c>
      <c r="AB65" s="8">
        <v>13</v>
      </c>
      <c r="AC65" s="8">
        <v>572.3894999999975</v>
      </c>
      <c r="AD65" s="8">
        <v>0</v>
      </c>
      <c r="AE65" s="8">
        <v>0</v>
      </c>
    </row>
    <row r="66" spans="22:31" s="8" customFormat="1" x14ac:dyDescent="0.2">
      <c r="V66" s="8">
        <v>2.2063042092176905</v>
      </c>
      <c r="W66" s="8">
        <v>32155.546886567638</v>
      </c>
      <c r="X66" s="8">
        <v>945.75137901669518</v>
      </c>
      <c r="AB66" s="8">
        <v>13</v>
      </c>
      <c r="AC66" s="8">
        <v>780.54075000000012</v>
      </c>
      <c r="AD66" s="8">
        <v>0</v>
      </c>
      <c r="AE66" s="8">
        <v>0</v>
      </c>
    </row>
    <row r="67" spans="22:31" s="8" customFormat="1" x14ac:dyDescent="0.2">
      <c r="V67" s="8">
        <v>2.0654762809697536</v>
      </c>
      <c r="W67" s="8">
        <v>30103.065170403755</v>
      </c>
      <c r="X67" s="8">
        <v>885.38426971775755</v>
      </c>
      <c r="AB67" s="8">
        <v>13</v>
      </c>
      <c r="AC67" s="8">
        <v>936.6394999999975</v>
      </c>
      <c r="AD67" s="8">
        <v>0</v>
      </c>
      <c r="AE67" s="8">
        <v>0</v>
      </c>
    </row>
    <row r="68" spans="22:31" s="8" customFormat="1" x14ac:dyDescent="0.2">
      <c r="V68" s="8">
        <v>1.9725897751040924</v>
      </c>
      <c r="W68" s="8">
        <v>28749.300634210547</v>
      </c>
      <c r="X68" s="8">
        <v>845.56766571207493</v>
      </c>
      <c r="AB68" s="8">
        <v>13</v>
      </c>
      <c r="AC68" s="8">
        <v>1587.8752542652437</v>
      </c>
      <c r="AD68" s="8">
        <v>0</v>
      </c>
      <c r="AE68" s="8">
        <v>0</v>
      </c>
    </row>
    <row r="69" spans="22:31" s="8" customFormat="1" x14ac:dyDescent="0.2">
      <c r="V69" s="8">
        <v>1.7728338485112727</v>
      </c>
      <c r="W69" s="8">
        <v>25837.979050999351</v>
      </c>
      <c r="X69" s="8">
        <v>759.94056032351034</v>
      </c>
      <c r="AB69" s="8">
        <v>13</v>
      </c>
      <c r="AC69" s="8">
        <v>3385.1745699935382</v>
      </c>
      <c r="AD69" s="8">
        <v>0</v>
      </c>
      <c r="AE69" s="8">
        <v>0</v>
      </c>
    </row>
    <row r="70" spans="22:31" s="8" customFormat="1" x14ac:dyDescent="0.2">
      <c r="V70" s="8">
        <v>1.0302503681885127</v>
      </c>
      <c r="W70" s="8">
        <v>15015.274811507468</v>
      </c>
      <c r="X70" s="8">
        <v>223.0098193588145</v>
      </c>
      <c r="Z70" s="8">
        <v>2064.7074721279273</v>
      </c>
      <c r="AB70" s="8">
        <v>13</v>
      </c>
      <c r="AC70" s="8">
        <v>3526.9749999999985</v>
      </c>
      <c r="AD70" s="8">
        <v>123.16307685297477</v>
      </c>
      <c r="AE70" s="8">
        <v>0</v>
      </c>
    </row>
    <row r="71" spans="22:31" s="8" customFormat="1" x14ac:dyDescent="0.2">
      <c r="V71" s="8">
        <v>2.1473762108728094</v>
      </c>
      <c r="W71" s="8">
        <v>31296.707019520345</v>
      </c>
      <c r="X71" s="8">
        <v>920.49138292706903</v>
      </c>
      <c r="AB71" s="8">
        <v>13</v>
      </c>
      <c r="AC71" s="8">
        <v>470</v>
      </c>
      <c r="AD71" s="8">
        <v>0</v>
      </c>
      <c r="AE71" s="8">
        <v>0</v>
      </c>
    </row>
    <row r="72" spans="22:31" s="8" customFormat="1" x14ac:dyDescent="0.2">
      <c r="V72" s="8">
        <v>2.1993206880279508</v>
      </c>
      <c r="W72" s="8">
        <v>32053.766297058795</v>
      </c>
      <c r="Y72" s="8">
        <v>830.4084532916786</v>
      </c>
      <c r="AB72" s="8">
        <v>13</v>
      </c>
      <c r="AC72" s="8">
        <v>865.97499999999854</v>
      </c>
      <c r="AD72" s="8">
        <v>0</v>
      </c>
      <c r="AE72" s="8">
        <v>0</v>
      </c>
    </row>
    <row r="73" spans="22:31" s="8" customFormat="1" x14ac:dyDescent="0.2">
      <c r="V73" s="8">
        <v>2.1113478605068328</v>
      </c>
      <c r="W73" s="8">
        <v>30771.615645176444</v>
      </c>
      <c r="Y73" s="8">
        <v>797.19211516001144</v>
      </c>
      <c r="AB73" s="8">
        <v>13</v>
      </c>
      <c r="AC73" s="8">
        <v>1074.114499999996</v>
      </c>
      <c r="AD73" s="8">
        <v>0</v>
      </c>
      <c r="AE73" s="8">
        <v>0</v>
      </c>
    </row>
    <row r="74" spans="22:31" s="8" customFormat="1" x14ac:dyDescent="0.2">
      <c r="V74" s="8">
        <v>2.0673614467462738</v>
      </c>
      <c r="W74" s="8">
        <v>30130.540319235268</v>
      </c>
      <c r="Y74" s="8">
        <v>780.58394609417792</v>
      </c>
      <c r="AB74" s="8">
        <v>13</v>
      </c>
      <c r="AC74" s="8">
        <v>1438.364499999996</v>
      </c>
      <c r="AD74" s="8">
        <v>0</v>
      </c>
      <c r="AE74" s="8">
        <v>0</v>
      </c>
    </row>
    <row r="75" spans="22:31" s="8" customFormat="1" x14ac:dyDescent="0.2">
      <c r="V75" s="8">
        <v>1.6729558852148629</v>
      </c>
      <c r="W75" s="8">
        <v>24382.318259393753</v>
      </c>
      <c r="Y75" s="8">
        <v>631.66627615009725</v>
      </c>
      <c r="AB75" s="8">
        <v>13</v>
      </c>
      <c r="AC75" s="8">
        <v>2531.1144999999997</v>
      </c>
      <c r="AD75" s="8">
        <v>0</v>
      </c>
      <c r="AE75" s="8">
        <v>0</v>
      </c>
    </row>
    <row r="76" spans="22:31" s="8" customFormat="1" x14ac:dyDescent="0.2">
      <c r="V76" s="8">
        <v>1.5231389402702484</v>
      </c>
      <c r="W76" s="8">
        <v>22198.827071985357</v>
      </c>
      <c r="Y76" s="8">
        <v>575.09914694262579</v>
      </c>
      <c r="AB76" s="8">
        <v>13</v>
      </c>
      <c r="AC76" s="8">
        <v>4508.4749999999985</v>
      </c>
      <c r="AD76" s="8">
        <v>0</v>
      </c>
      <c r="AE76" s="8">
        <v>0</v>
      </c>
    </row>
    <row r="77" spans="22:31" s="8" customFormat="1" x14ac:dyDescent="0.2">
      <c r="V77" s="8">
        <v>1.0381999999999998</v>
      </c>
      <c r="W77" s="8">
        <v>15131.135877890449</v>
      </c>
      <c r="Y77" s="8">
        <v>199.43510167312633</v>
      </c>
      <c r="Z77" s="8">
        <v>2064.7074721279268</v>
      </c>
      <c r="AB77" s="8">
        <v>13</v>
      </c>
      <c r="AC77" s="8">
        <v>4392.9499999999971</v>
      </c>
      <c r="AD77" s="8">
        <v>123.16307685297477</v>
      </c>
      <c r="AE77" s="8">
        <v>0</v>
      </c>
    </row>
    <row r="78" spans="22:31" s="8" customFormat="1" x14ac:dyDescent="0.2">
      <c r="V78" s="8">
        <v>0</v>
      </c>
      <c r="W78" s="8">
        <v>0</v>
      </c>
      <c r="Y78" s="8">
        <v>0</v>
      </c>
      <c r="AB78" s="8">
        <v>13</v>
      </c>
      <c r="AC78" s="8">
        <v>1335.9749999999985</v>
      </c>
      <c r="AD78" s="8">
        <v>0</v>
      </c>
      <c r="AE78" s="8">
        <v>0</v>
      </c>
    </row>
    <row r="79" spans="22:31" s="8" customFormat="1" x14ac:dyDescent="0.2">
      <c r="V79" s="8">
        <v>0.72</v>
      </c>
      <c r="W79" s="8">
        <v>10493.563698787446</v>
      </c>
      <c r="Z79" s="8">
        <v>2914.8811371217794</v>
      </c>
      <c r="AB79" s="8">
        <v>13</v>
      </c>
      <c r="AC79" s="8">
        <v>11857.725000000002</v>
      </c>
      <c r="AD79" s="8">
        <v>123.16307685297477</v>
      </c>
      <c r="AE79" s="8">
        <v>0</v>
      </c>
    </row>
    <row r="80" spans="22:31" s="8" customFormat="1" x14ac:dyDescent="0.2">
      <c r="V80" s="8">
        <v>2.4969490824102434</v>
      </c>
      <c r="W80" s="8">
        <v>36391.51979013993</v>
      </c>
      <c r="AD80" s="8" t="s">
        <v>94</v>
      </c>
      <c r="AE80" s="8">
        <v>0</v>
      </c>
    </row>
    <row r="81" spans="1:31" s="8" customFormat="1" x14ac:dyDescent="0.2">
      <c r="W81" s="8">
        <v>0</v>
      </c>
    </row>
    <row r="82" spans="1:31" s="8" customFormat="1" x14ac:dyDescent="0.2">
      <c r="T82" s="8" t="s">
        <v>95</v>
      </c>
      <c r="W82" s="8">
        <v>0</v>
      </c>
    </row>
    <row r="83" spans="1:31" s="8" customFormat="1" x14ac:dyDescent="0.2">
      <c r="W83" s="8">
        <v>0</v>
      </c>
    </row>
    <row r="84" spans="1:31" s="8" customFormat="1" x14ac:dyDescent="0.2">
      <c r="W84" s="8">
        <v>0</v>
      </c>
    </row>
    <row r="85" spans="1:31" s="8" customFormat="1" x14ac:dyDescent="0.2">
      <c r="W85" s="8">
        <v>0</v>
      </c>
    </row>
    <row r="86" spans="1:31" s="8" customFormat="1" x14ac:dyDescent="0.2">
      <c r="W86" s="8">
        <v>0</v>
      </c>
    </row>
    <row r="87" spans="1:31" s="8" customFormat="1" x14ac:dyDescent="0.2">
      <c r="W87" s="8">
        <v>0</v>
      </c>
    </row>
    <row r="88" spans="1:31" s="8" customFormat="1" x14ac:dyDescent="0.2">
      <c r="W88" s="8">
        <v>0</v>
      </c>
    </row>
    <row r="89" spans="1:31" s="8" customFormat="1" x14ac:dyDescent="0.2">
      <c r="C89" s="8">
        <v>62.029310592978049</v>
      </c>
      <c r="P89" s="8">
        <v>3665.3276814818792</v>
      </c>
      <c r="S89" s="8">
        <v>16923.264707372578</v>
      </c>
      <c r="T89" s="8" t="s">
        <v>89</v>
      </c>
      <c r="V89" s="8">
        <v>3.8202090393838017</v>
      </c>
      <c r="W89" s="8">
        <v>64650.408810989589</v>
      </c>
      <c r="X89" s="8">
        <v>1901.4826120879291</v>
      </c>
      <c r="AB89" s="8">
        <v>13</v>
      </c>
      <c r="AC89" s="8">
        <v>0</v>
      </c>
      <c r="AD89" s="8">
        <v>0</v>
      </c>
      <c r="AE89" s="8">
        <v>0</v>
      </c>
    </row>
    <row r="90" spans="1:31" s="8" customFormat="1" x14ac:dyDescent="0.2">
      <c r="A90" s="8" t="s">
        <v>96</v>
      </c>
      <c r="V90" s="8">
        <v>3.5909964970207735</v>
      </c>
      <c r="W90" s="8">
        <v>60771.384282330211</v>
      </c>
      <c r="X90" s="8">
        <v>1787.3936553626534</v>
      </c>
      <c r="AB90" s="8">
        <v>13</v>
      </c>
      <c r="AC90" s="8">
        <v>224.55156709353832</v>
      </c>
      <c r="AD90" s="8">
        <v>0</v>
      </c>
      <c r="AE90" s="8">
        <v>0</v>
      </c>
    </row>
    <row r="91" spans="1:31" s="8" customFormat="1" x14ac:dyDescent="0.2">
      <c r="V91" s="8">
        <v>3.3617839546577457</v>
      </c>
      <c r="W91" s="8">
        <v>56892.359753670848</v>
      </c>
      <c r="X91" s="8">
        <v>1673.3046986373779</v>
      </c>
      <c r="AB91" s="8">
        <v>13</v>
      </c>
      <c r="AC91" s="8">
        <v>155.21634745583287</v>
      </c>
      <c r="AD91" s="8">
        <v>0</v>
      </c>
      <c r="AE91" s="8">
        <v>0</v>
      </c>
    </row>
    <row r="92" spans="1:31" s="8" customFormat="1" x14ac:dyDescent="0.2">
      <c r="V92" s="8">
        <v>3.2853797738700696</v>
      </c>
      <c r="W92" s="8">
        <v>55599.351577451052</v>
      </c>
      <c r="X92" s="8">
        <v>1635.2750463956193</v>
      </c>
      <c r="AB92" s="8">
        <v>13</v>
      </c>
      <c r="AC92" s="8">
        <v>665.87380928532002</v>
      </c>
      <c r="AD92" s="8">
        <v>0</v>
      </c>
      <c r="AE92" s="8">
        <v>0</v>
      </c>
    </row>
    <row r="93" spans="1:31" s="8" customFormat="1" x14ac:dyDescent="0.2">
      <c r="V93" s="8">
        <v>3.8202090393838017</v>
      </c>
      <c r="W93" s="8">
        <v>64650.408810989589</v>
      </c>
      <c r="X93" s="8">
        <v>1901.4826120879291</v>
      </c>
      <c r="AB93" s="8">
        <v>13</v>
      </c>
      <c r="AC93" s="8">
        <v>596.49917989451205</v>
      </c>
      <c r="AD93" s="8">
        <v>0</v>
      </c>
      <c r="AE93" s="8">
        <v>0</v>
      </c>
    </row>
    <row r="94" spans="1:31" s="8" customFormat="1" x14ac:dyDescent="0.2">
      <c r="V94" s="8">
        <v>3.3396267422293189</v>
      </c>
      <c r="W94" s="8">
        <v>56517.387382567089</v>
      </c>
      <c r="X94" s="8">
        <v>1662.2760994872674</v>
      </c>
      <c r="AB94" s="8">
        <v>13</v>
      </c>
      <c r="AC94" s="8">
        <v>1304.0302963345239</v>
      </c>
      <c r="AD94" s="8">
        <v>0</v>
      </c>
      <c r="AE94" s="8">
        <v>0</v>
      </c>
    </row>
    <row r="95" spans="1:31" s="8" customFormat="1" x14ac:dyDescent="0.2">
      <c r="V95" s="8">
        <v>3.126459077831703</v>
      </c>
      <c r="W95" s="8">
        <v>52909.894570913879</v>
      </c>
      <c r="X95" s="8">
        <v>1556.1733697327611</v>
      </c>
      <c r="AB95" s="8">
        <v>13</v>
      </c>
      <c r="AC95" s="8">
        <v>1234.6556669437123</v>
      </c>
      <c r="AD95" s="8">
        <v>0</v>
      </c>
      <c r="AE95" s="8">
        <v>0</v>
      </c>
    </row>
    <row r="96" spans="1:31" s="8" customFormat="1" x14ac:dyDescent="0.2">
      <c r="V96" s="8">
        <v>3.0179651411132036</v>
      </c>
      <c r="W96" s="8">
        <v>51073.822960681784</v>
      </c>
      <c r="X96" s="8">
        <v>1502.1712635494641</v>
      </c>
      <c r="AB96" s="8">
        <v>13</v>
      </c>
      <c r="AC96" s="8">
        <v>1642.7086105418275</v>
      </c>
      <c r="AD96" s="8">
        <v>0</v>
      </c>
      <c r="AE96" s="8">
        <v>0</v>
      </c>
    </row>
    <row r="97" spans="20:31" s="8" customFormat="1" x14ac:dyDescent="0.2">
      <c r="V97" s="8">
        <v>2.7123484179624993</v>
      </c>
      <c r="W97" s="8">
        <v>45901.790255802611</v>
      </c>
      <c r="X97" s="8">
        <v>1350.0526545824298</v>
      </c>
      <c r="AB97" s="8">
        <v>13</v>
      </c>
      <c r="AC97" s="8">
        <v>2429.6873420361262</v>
      </c>
      <c r="AD97" s="8">
        <v>0</v>
      </c>
      <c r="AE97" s="8">
        <v>0</v>
      </c>
    </row>
    <row r="98" spans="20:31" s="8" customFormat="1" x14ac:dyDescent="0.2">
      <c r="V98" s="8">
        <v>1.4343505154639176</v>
      </c>
      <c r="W98" s="8">
        <v>24273.893456352183</v>
      </c>
      <c r="X98" s="8">
        <v>362.5314286160924</v>
      </c>
      <c r="Z98" s="8">
        <v>3318.8429004624854</v>
      </c>
      <c r="AB98" s="8">
        <v>13</v>
      </c>
      <c r="AC98" s="8">
        <v>9216.3966769293002</v>
      </c>
      <c r="AD98" s="8">
        <v>127.23911292999389</v>
      </c>
      <c r="AE98" s="8">
        <v>0</v>
      </c>
    </row>
    <row r="99" spans="20:31" s="8" customFormat="1" x14ac:dyDescent="0.2">
      <c r="V99" s="8">
        <v>3.2853797738700696</v>
      </c>
      <c r="W99" s="8">
        <v>55599.351577451052</v>
      </c>
      <c r="X99" s="8">
        <v>1635.2750463956193</v>
      </c>
      <c r="AB99" s="8">
        <v>13</v>
      </c>
      <c r="AC99" s="8">
        <v>470</v>
      </c>
      <c r="AD99" s="8">
        <v>0</v>
      </c>
      <c r="AE99" s="8">
        <v>0</v>
      </c>
    </row>
    <row r="100" spans="20:31" s="8" customFormat="1" x14ac:dyDescent="0.2">
      <c r="V100" s="8">
        <v>2.9177963546335084</v>
      </c>
      <c r="W100" s="8">
        <v>49378.640071669615</v>
      </c>
      <c r="Y100" s="8">
        <v>1279.2393800950676</v>
      </c>
      <c r="AB100" s="8">
        <v>13</v>
      </c>
      <c r="AC100" s="8">
        <v>663.875</v>
      </c>
      <c r="AD100" s="8">
        <v>0</v>
      </c>
      <c r="AE100" s="8">
        <v>0</v>
      </c>
    </row>
    <row r="101" spans="20:31" s="8" customFormat="1" x14ac:dyDescent="0.2">
      <c r="V101" s="8">
        <v>2.8010845004481681</v>
      </c>
      <c r="W101" s="8">
        <v>47403.494468802834</v>
      </c>
      <c r="Y101" s="8">
        <v>1228.069804891265</v>
      </c>
      <c r="AB101" s="8">
        <v>13</v>
      </c>
      <c r="AC101" s="8">
        <v>1010.5279065452451</v>
      </c>
      <c r="AD101" s="8">
        <v>0</v>
      </c>
      <c r="AE101" s="8">
        <v>0</v>
      </c>
    </row>
    <row r="102" spans="20:31" s="8" customFormat="1" x14ac:dyDescent="0.2">
      <c r="V102" s="8">
        <v>2.7135506098091624</v>
      </c>
      <c r="W102" s="8">
        <v>45922.135266652738</v>
      </c>
      <c r="Y102" s="8">
        <v>1189.6926234884129</v>
      </c>
      <c r="AB102" s="8">
        <v>13</v>
      </c>
      <c r="AC102" s="8">
        <v>1648.6843935944453</v>
      </c>
      <c r="AD102" s="8">
        <v>0</v>
      </c>
      <c r="AE102" s="8">
        <v>0</v>
      </c>
    </row>
    <row r="103" spans="20:31" s="8" customFormat="1" x14ac:dyDescent="0.2">
      <c r="V103" s="8">
        <v>2.5595400563871471</v>
      </c>
      <c r="W103" s="8">
        <v>43315.773903363028</v>
      </c>
      <c r="Y103" s="8">
        <v>1122.1703083772804</v>
      </c>
      <c r="AB103" s="8">
        <v>13</v>
      </c>
      <c r="AC103" s="8">
        <v>2793.1149358934927</v>
      </c>
      <c r="AD103" s="8">
        <v>0</v>
      </c>
      <c r="AE103" s="8">
        <v>0</v>
      </c>
    </row>
    <row r="104" spans="20:31" s="8" customFormat="1" x14ac:dyDescent="0.2">
      <c r="V104" s="8">
        <v>2.3685296044179571</v>
      </c>
      <c r="W104" s="8">
        <v>40083.253462813547</v>
      </c>
      <c r="Y104" s="8">
        <v>1038.4262555133043</v>
      </c>
      <c r="AB104" s="8">
        <v>13</v>
      </c>
      <c r="AC104" s="8">
        <v>3702.4487077016638</v>
      </c>
      <c r="AD104" s="8">
        <v>0</v>
      </c>
      <c r="AE104" s="8">
        <v>0</v>
      </c>
    </row>
    <row r="105" spans="20:31" s="8" customFormat="1" x14ac:dyDescent="0.2">
      <c r="V105" s="8">
        <v>1.4279999999999999</v>
      </c>
      <c r="W105" s="8">
        <v>24166.422002128042</v>
      </c>
      <c r="Y105" s="8">
        <v>316.54396680629537</v>
      </c>
      <c r="Z105" s="8">
        <v>3318.8429004624859</v>
      </c>
      <c r="AB105" s="8">
        <v>13</v>
      </c>
      <c r="AC105" s="8">
        <v>9880.2716769293002</v>
      </c>
      <c r="AD105" s="8">
        <v>127.23911292999389</v>
      </c>
      <c r="AE105" s="8">
        <v>0</v>
      </c>
    </row>
    <row r="106" spans="20:31" s="8" customFormat="1" x14ac:dyDescent="0.2">
      <c r="V106" s="8">
        <v>3.0179651411132036</v>
      </c>
      <c r="W106" s="8">
        <v>51073.822960681784</v>
      </c>
      <c r="Y106" s="8">
        <v>1323.1560352508234</v>
      </c>
      <c r="AB106" s="8">
        <v>13</v>
      </c>
      <c r="AC106" s="8">
        <v>1133.875</v>
      </c>
      <c r="AD106" s="8">
        <v>0</v>
      </c>
      <c r="AE106" s="8">
        <v>0</v>
      </c>
    </row>
    <row r="107" spans="20:31" s="8" customFormat="1" x14ac:dyDescent="0.2">
      <c r="V107" s="8">
        <v>0.99399999999999999</v>
      </c>
      <c r="W107" s="8">
        <v>16821.725119128343</v>
      </c>
      <c r="Z107" s="8">
        <v>4672.7051601412331</v>
      </c>
      <c r="AB107" s="8">
        <v>13</v>
      </c>
      <c r="AC107" s="8">
        <v>29794.064102649132</v>
      </c>
      <c r="AD107" s="8">
        <v>127.23911292999389</v>
      </c>
      <c r="AE107" s="8">
        <v>0</v>
      </c>
    </row>
    <row r="108" spans="20:31" s="8" customFormat="1" x14ac:dyDescent="0.2">
      <c r="V108" s="8">
        <v>3.8202090393838017</v>
      </c>
      <c r="W108" s="8">
        <v>64650.408810989589</v>
      </c>
      <c r="AC108" s="8">
        <v>0</v>
      </c>
      <c r="AD108" s="8" t="s">
        <v>94</v>
      </c>
    </row>
    <row r="109" spans="20:31" s="8" customFormat="1" x14ac:dyDescent="0.2"/>
    <row r="110" spans="20:31" s="8" customFormat="1" x14ac:dyDescent="0.2">
      <c r="T110" s="8" t="s">
        <v>95</v>
      </c>
    </row>
    <row r="111" spans="20:31" s="8" customFormat="1" x14ac:dyDescent="0.2"/>
    <row r="112" spans="20:31" s="8" customFormat="1" x14ac:dyDescent="0.2"/>
    <row r="113" spans="3:31" s="8" customFormat="1" x14ac:dyDescent="0.2"/>
    <row r="114" spans="3:31" s="8" customFormat="1" x14ac:dyDescent="0.2"/>
    <row r="115" spans="3:31" s="8" customFormat="1" x14ac:dyDescent="0.2"/>
    <row r="116" spans="3:31" s="8" customFormat="1" x14ac:dyDescent="0.2"/>
    <row r="117" spans="3:31" s="8" customFormat="1" x14ac:dyDescent="0.2">
      <c r="C117" s="8">
        <v>66.580961248745623</v>
      </c>
      <c r="P117" s="8">
        <v>3243085.5300955549</v>
      </c>
      <c r="S117" s="8">
        <v>20530.128061958287</v>
      </c>
      <c r="T117" s="8" t="s">
        <v>89</v>
      </c>
      <c r="V117" s="8">
        <v>3.302553099772779</v>
      </c>
      <c r="W117" s="8">
        <v>67801.838069752455</v>
      </c>
      <c r="X117" s="8">
        <v>1994.1717079338957</v>
      </c>
      <c r="AB117" s="8">
        <v>10</v>
      </c>
      <c r="AC117" s="8">
        <v>0</v>
      </c>
      <c r="AD117" s="8">
        <v>0</v>
      </c>
      <c r="AE117" s="8">
        <v>0</v>
      </c>
    </row>
    <row r="118" spans="3:31" s="8" customFormat="1" x14ac:dyDescent="0.2">
      <c r="V118" s="8">
        <v>3.1043999137864122</v>
      </c>
      <c r="W118" s="8">
        <v>63733.727785567309</v>
      </c>
      <c r="X118" s="8">
        <v>1874.5214054578621</v>
      </c>
      <c r="AB118" s="8">
        <v>10</v>
      </c>
      <c r="AC118" s="8">
        <v>236.35425446266709</v>
      </c>
      <c r="AD118" s="8">
        <v>0</v>
      </c>
      <c r="AE118" s="8">
        <v>0</v>
      </c>
    </row>
    <row r="119" spans="3:31" s="8" customFormat="1" x14ac:dyDescent="0.2">
      <c r="V119" s="8">
        <v>2.9062467278000454</v>
      </c>
      <c r="W119" s="8">
        <v>59665.617501382163</v>
      </c>
      <c r="X119" s="8">
        <v>1754.8711029818282</v>
      </c>
      <c r="AB119" s="8">
        <v>10</v>
      </c>
      <c r="AC119" s="8">
        <v>181.64324999999917</v>
      </c>
      <c r="AD119" s="8">
        <v>0</v>
      </c>
      <c r="AE119" s="8">
        <v>0</v>
      </c>
    </row>
    <row r="120" spans="3:31" s="8" customFormat="1" x14ac:dyDescent="0.2">
      <c r="V120" s="8">
        <v>2.9802239172349552</v>
      </c>
      <c r="W120" s="8">
        <v>61184.378674144602</v>
      </c>
      <c r="X120" s="8">
        <v>1799.5405492395471</v>
      </c>
      <c r="AB120" s="8">
        <v>10</v>
      </c>
      <c r="AC120" s="8">
        <v>1084.5249999999996</v>
      </c>
      <c r="AD120" s="8">
        <v>0</v>
      </c>
      <c r="AE120" s="8">
        <v>0</v>
      </c>
    </row>
    <row r="121" spans="3:31" s="8" customFormat="1" x14ac:dyDescent="0.2">
      <c r="V121" s="8">
        <v>3.924575703422053</v>
      </c>
      <c r="W121" s="8">
        <v>80572.041780104773</v>
      </c>
      <c r="Y121" s="8">
        <v>2087.3585953395018</v>
      </c>
      <c r="AB121" s="8">
        <v>10</v>
      </c>
      <c r="AC121" s="8">
        <v>9671.4250000000011</v>
      </c>
      <c r="AD121" s="8">
        <v>204.71943382880158</v>
      </c>
      <c r="AE121" s="8">
        <v>0</v>
      </c>
    </row>
    <row r="122" spans="3:31" s="8" customFormat="1" x14ac:dyDescent="0.2">
      <c r="V122" s="8">
        <v>3.7675926752851705</v>
      </c>
      <c r="W122" s="8">
        <v>77349.160108900571</v>
      </c>
      <c r="Y122" s="8">
        <v>2003.8642515259214</v>
      </c>
      <c r="AB122" s="8">
        <v>10</v>
      </c>
      <c r="AC122" s="8">
        <v>9853.0682499999984</v>
      </c>
      <c r="AD122" s="8">
        <v>204.71943382880158</v>
      </c>
      <c r="AE122" s="8">
        <v>0</v>
      </c>
    </row>
    <row r="123" spans="3:31" s="8" customFormat="1" x14ac:dyDescent="0.2">
      <c r="V123" s="8">
        <v>3.6891011612167297</v>
      </c>
      <c r="W123" s="8">
        <v>75737.719273298484</v>
      </c>
      <c r="Y123" s="8">
        <v>1962.1170796191316</v>
      </c>
      <c r="AB123" s="8">
        <v>10</v>
      </c>
      <c r="AC123" s="8">
        <v>10755.84425</v>
      </c>
      <c r="AD123" s="8">
        <v>204.71943382880158</v>
      </c>
      <c r="AE123" s="8">
        <v>0</v>
      </c>
    </row>
    <row r="124" spans="3:31" s="8" customFormat="1" x14ac:dyDescent="0.2">
      <c r="V124" s="8">
        <v>3.1396605627376424</v>
      </c>
      <c r="W124" s="8">
        <v>64457.633424083819</v>
      </c>
      <c r="Y124" s="8">
        <v>1669.8868762716015</v>
      </c>
      <c r="AB124" s="8">
        <v>10</v>
      </c>
      <c r="AC124" s="8">
        <v>12021.425000000001</v>
      </c>
      <c r="AD124" s="8">
        <v>204.71943382880158</v>
      </c>
      <c r="AE124" s="8">
        <v>0</v>
      </c>
    </row>
    <row r="125" spans="3:31" s="8" customFormat="1" x14ac:dyDescent="0.2">
      <c r="V125" s="8">
        <v>2.9041860205323191</v>
      </c>
      <c r="W125" s="8">
        <v>59623.310917277529</v>
      </c>
      <c r="Y125" s="8">
        <v>1544.6453605512313</v>
      </c>
      <c r="AB125" s="8">
        <v>10</v>
      </c>
      <c r="AC125" s="8">
        <v>13809.775</v>
      </c>
      <c r="AD125" s="8">
        <v>204.71943382880158</v>
      </c>
      <c r="AE125" s="8">
        <v>0</v>
      </c>
    </row>
    <row r="126" spans="3:31" s="8" customFormat="1" x14ac:dyDescent="0.2">
      <c r="V126" s="8">
        <v>1.2881999999999998</v>
      </c>
      <c r="W126" s="8">
        <v>26446.910969414661</v>
      </c>
      <c r="Y126" s="8">
        <v>341.56601661631106</v>
      </c>
      <c r="Z126" s="8">
        <v>3632.028882979705</v>
      </c>
      <c r="AB126" s="8">
        <v>10</v>
      </c>
      <c r="AC126" s="8">
        <v>13483.925000000001</v>
      </c>
      <c r="AD126" s="8">
        <v>204.71943382880158</v>
      </c>
      <c r="AE126" s="8">
        <v>0</v>
      </c>
    </row>
    <row r="127" spans="3:31" s="8" customFormat="1" x14ac:dyDescent="0.2">
      <c r="V127" s="8">
        <v>3.7283469182509501</v>
      </c>
      <c r="W127" s="8">
        <v>76543.439691099527</v>
      </c>
      <c r="Y127" s="8">
        <v>1982.9906655725265</v>
      </c>
      <c r="AB127" s="8">
        <v>10</v>
      </c>
      <c r="AC127" s="8">
        <v>10141.425000000001</v>
      </c>
      <c r="AD127" s="8">
        <v>204.71943382880158</v>
      </c>
      <c r="AE127" s="8">
        <v>0</v>
      </c>
    </row>
    <row r="128" spans="3:31" s="8" customFormat="1" x14ac:dyDescent="0.2">
      <c r="V128" s="8">
        <v>0.91</v>
      </c>
      <c r="W128" s="8">
        <v>18682.416536382043</v>
      </c>
      <c r="Z128" s="8">
        <v>5189.5643006431319</v>
      </c>
      <c r="AB128" s="8">
        <v>10</v>
      </c>
      <c r="AC128" s="8">
        <v>44499.616452784503</v>
      </c>
      <c r="AD128" s="8">
        <v>-524.16392863121052</v>
      </c>
      <c r="AE128" s="8">
        <v>0</v>
      </c>
    </row>
    <row r="129" spans="1:31" s="8" customFormat="1" x14ac:dyDescent="0.2"/>
    <row r="130" spans="1:31" s="8" customFormat="1" x14ac:dyDescent="0.2">
      <c r="T130" s="8" t="s">
        <v>95</v>
      </c>
    </row>
    <row r="131" spans="1:31" s="8" customFormat="1" x14ac:dyDescent="0.2"/>
    <row r="132" spans="1:31" s="8" customFormat="1" x14ac:dyDescent="0.2"/>
    <row r="133" spans="1:31" s="8" customFormat="1" x14ac:dyDescent="0.2"/>
    <row r="134" spans="1:31" s="8" customFormat="1" x14ac:dyDescent="0.2"/>
    <row r="135" spans="1:31" s="8" customFormat="1" x14ac:dyDescent="0.2"/>
    <row r="136" spans="1:31" s="8" customFormat="1" x14ac:dyDescent="0.2"/>
    <row r="137" spans="1:31" s="8" customFormat="1" x14ac:dyDescent="0.2">
      <c r="C137" s="8">
        <v>6.4405177538209504</v>
      </c>
      <c r="P137" s="8">
        <v>173372.55396163711</v>
      </c>
      <c r="S137" s="8">
        <v>37148.427514346193</v>
      </c>
      <c r="T137" s="8" t="s">
        <v>89</v>
      </c>
      <c r="V137" s="8">
        <v>7.8487140959848674</v>
      </c>
      <c r="W137" s="8">
        <v>291567.38667552103</v>
      </c>
      <c r="Y137" s="8">
        <v>7553.5592402984721</v>
      </c>
      <c r="AB137" s="8">
        <v>10</v>
      </c>
      <c r="AC137" s="8">
        <v>0</v>
      </c>
      <c r="AD137" s="8">
        <v>0</v>
      </c>
      <c r="AE137" s="8">
        <v>0</v>
      </c>
    </row>
    <row r="138" spans="1:31" s="8" customFormat="1" x14ac:dyDescent="0.2">
      <c r="A138" s="8" t="s">
        <v>97</v>
      </c>
      <c r="V138" s="8">
        <v>7.5347655321454727</v>
      </c>
      <c r="W138" s="8">
        <v>279904.69120850024</v>
      </c>
      <c r="Y138" s="8">
        <v>7251.4168706865348</v>
      </c>
      <c r="AB138" s="8">
        <v>10</v>
      </c>
      <c r="AC138" s="8">
        <v>318.42499999999927</v>
      </c>
      <c r="AD138" s="8">
        <v>0</v>
      </c>
      <c r="AE138" s="8">
        <v>0</v>
      </c>
    </row>
    <row r="139" spans="1:31" s="8" customFormat="1" x14ac:dyDescent="0.2">
      <c r="V139" s="8">
        <v>7.3777912502257745</v>
      </c>
      <c r="W139" s="8">
        <v>274073.34347498976</v>
      </c>
      <c r="Y139" s="8">
        <v>7100.345685880563</v>
      </c>
      <c r="AB139" s="8">
        <v>10</v>
      </c>
      <c r="AC139" s="8">
        <v>2115</v>
      </c>
      <c r="AD139" s="8">
        <v>0</v>
      </c>
      <c r="AE139" s="8">
        <v>0</v>
      </c>
    </row>
    <row r="140" spans="1:31" s="8" customFormat="1" x14ac:dyDescent="0.2">
      <c r="V140" s="8">
        <v>6.2789712767878942</v>
      </c>
      <c r="W140" s="8">
        <v>233253.90934041687</v>
      </c>
      <c r="Y140" s="8">
        <v>6042.8473922387784</v>
      </c>
      <c r="AB140" s="8">
        <v>10</v>
      </c>
      <c r="AC140" s="8">
        <v>58750</v>
      </c>
      <c r="AD140" s="8">
        <v>0</v>
      </c>
      <c r="AE140" s="8">
        <v>0</v>
      </c>
    </row>
    <row r="141" spans="1:31" s="8" customFormat="1" x14ac:dyDescent="0.2">
      <c r="V141" s="8">
        <v>5.8080484310288014</v>
      </c>
      <c r="W141" s="8">
        <v>215759.86613988556</v>
      </c>
      <c r="Y141" s="8">
        <v>5589.6338378208693</v>
      </c>
      <c r="AB141" s="8">
        <v>10</v>
      </c>
      <c r="AC141" s="8">
        <v>6345</v>
      </c>
      <c r="AD141" s="8">
        <v>0</v>
      </c>
      <c r="AE141" s="8">
        <v>0</v>
      </c>
    </row>
    <row r="142" spans="1:31" s="8" customFormat="1" x14ac:dyDescent="0.2">
      <c r="V142" s="8">
        <v>7.4562783911856236</v>
      </c>
      <c r="W142" s="8">
        <v>276989.01734174497</v>
      </c>
      <c r="Y142" s="8">
        <v>7175.8812782835485</v>
      </c>
      <c r="AB142" s="8">
        <v>10</v>
      </c>
      <c r="AC142" s="8">
        <v>705</v>
      </c>
      <c r="AD142" s="8">
        <v>0</v>
      </c>
      <c r="AE142" s="8">
        <v>0</v>
      </c>
    </row>
    <row r="143" spans="1:31" s="8" customFormat="1" x14ac:dyDescent="0.2">
      <c r="V143" s="8">
        <v>1.88</v>
      </c>
      <c r="W143" s="8">
        <v>69839.043726970835</v>
      </c>
      <c r="Z143" s="8">
        <v>19399.749888390506</v>
      </c>
      <c r="AB143" s="8">
        <v>10</v>
      </c>
      <c r="AC143" s="8">
        <v>84418.222343341404</v>
      </c>
      <c r="AD143" s="8">
        <v>-2751.2821403233274</v>
      </c>
      <c r="AE143" s="8">
        <v>0</v>
      </c>
    </row>
    <row r="144" spans="1:31" s="8" customFormat="1" x14ac:dyDescent="0.2"/>
    <row r="145" spans="1:31" s="8" customFormat="1" x14ac:dyDescent="0.2">
      <c r="T145" s="8" t="s">
        <v>95</v>
      </c>
    </row>
    <row r="146" spans="1:31" s="8" customFormat="1" x14ac:dyDescent="0.2"/>
    <row r="147" spans="1:31" s="8" customFormat="1" x14ac:dyDescent="0.2"/>
    <row r="148" spans="1:31" s="8" customFormat="1" x14ac:dyDescent="0.2"/>
    <row r="149" spans="1:31" s="8" customFormat="1" x14ac:dyDescent="0.2"/>
    <row r="150" spans="1:31" s="8" customFormat="1" x14ac:dyDescent="0.2"/>
    <row r="151" spans="1:31" s="8" customFormat="1" x14ac:dyDescent="0.2"/>
    <row r="152" spans="1:31" s="8" customFormat="1" x14ac:dyDescent="0.2"/>
    <row r="153" spans="1:31" s="8" customFormat="1" x14ac:dyDescent="0.2"/>
    <row r="154" spans="1:31" s="8" customFormat="1" x14ac:dyDescent="0.2">
      <c r="C154" s="8">
        <v>10.695018226774339</v>
      </c>
      <c r="P154" s="8">
        <v>190649.38404557947</v>
      </c>
      <c r="S154" s="8">
        <v>56097.837820537781</v>
      </c>
      <c r="T154" s="8" t="s">
        <v>89</v>
      </c>
      <c r="V154" s="8">
        <v>12.935017924589575</v>
      </c>
      <c r="W154" s="8">
        <v>725626.53773937514</v>
      </c>
      <c r="Y154" s="8">
        <v>18798.614967341324</v>
      </c>
      <c r="AB154" s="8">
        <v>10</v>
      </c>
      <c r="AC154" s="8">
        <v>0</v>
      </c>
      <c r="AD154" s="8">
        <v>0</v>
      </c>
      <c r="AE154" s="8">
        <v>0</v>
      </c>
    </row>
    <row r="155" spans="1:31" s="8" customFormat="1" x14ac:dyDescent="0.2">
      <c r="A155" s="8" t="s">
        <v>98</v>
      </c>
      <c r="V155" s="8">
        <v>12.417617207605991</v>
      </c>
      <c r="W155" s="8">
        <v>696601.47622980014</v>
      </c>
      <c r="Y155" s="8">
        <v>18046.670368647672</v>
      </c>
      <c r="AB155" s="8">
        <v>10</v>
      </c>
      <c r="AC155" s="8">
        <v>1410</v>
      </c>
      <c r="AD155" s="8">
        <v>0</v>
      </c>
      <c r="AE155" s="8">
        <v>0</v>
      </c>
    </row>
    <row r="156" spans="1:31" s="8" customFormat="1" x14ac:dyDescent="0.2">
      <c r="V156" s="8">
        <v>12.029566669868304</v>
      </c>
      <c r="W156" s="8">
        <v>674832.68009761884</v>
      </c>
      <c r="Y156" s="8">
        <v>17482.711919627429</v>
      </c>
      <c r="AB156" s="8">
        <v>10</v>
      </c>
      <c r="AC156" s="8">
        <v>2115</v>
      </c>
      <c r="AD156" s="8">
        <v>0</v>
      </c>
      <c r="AE156" s="8">
        <v>0</v>
      </c>
    </row>
    <row r="157" spans="1:31" s="8" customFormat="1" x14ac:dyDescent="0.2">
      <c r="V157" s="8">
        <v>10.348014339671661</v>
      </c>
      <c r="W157" s="8">
        <v>580501.23019150016</v>
      </c>
      <c r="Y157" s="8">
        <v>15038.89197387306</v>
      </c>
      <c r="AB157" s="8">
        <v>10</v>
      </c>
      <c r="AC157" s="8">
        <v>58750.000000000007</v>
      </c>
      <c r="AD157" s="8">
        <v>0</v>
      </c>
      <c r="AE157" s="8">
        <v>0</v>
      </c>
    </row>
    <row r="158" spans="1:31" s="8" customFormat="1" x14ac:dyDescent="0.2">
      <c r="V158" s="8">
        <v>8.7958121887209106</v>
      </c>
      <c r="W158" s="8">
        <v>493426.04566277511</v>
      </c>
      <c r="Y158" s="8">
        <v>12783.058177792102</v>
      </c>
      <c r="AB158" s="8">
        <v>10</v>
      </c>
      <c r="AC158" s="8">
        <v>6345</v>
      </c>
      <c r="AD158" s="8">
        <v>0</v>
      </c>
      <c r="AE158" s="8">
        <v>0</v>
      </c>
    </row>
    <row r="159" spans="1:31" s="8" customFormat="1" x14ac:dyDescent="0.2">
      <c r="V159" s="8">
        <v>13.581768820819054</v>
      </c>
      <c r="W159" s="8">
        <v>761907.86462634394</v>
      </c>
      <c r="Y159" s="8">
        <v>19738.545715708391</v>
      </c>
      <c r="AB159" s="8">
        <v>10</v>
      </c>
      <c r="AC159" s="8">
        <v>940</v>
      </c>
      <c r="AD159" s="8">
        <v>0</v>
      </c>
      <c r="AE159" s="8">
        <v>0</v>
      </c>
    </row>
    <row r="160" spans="1:31" s="8" customFormat="1" x14ac:dyDescent="0.2"/>
    <row r="161" spans="1:31" s="8" customFormat="1" x14ac:dyDescent="0.2">
      <c r="T161" s="8" t="s">
        <v>95</v>
      </c>
    </row>
    <row r="162" spans="1:31" s="8" customFormat="1" x14ac:dyDescent="0.2"/>
    <row r="163" spans="1:31" s="8" customFormat="1" x14ac:dyDescent="0.2"/>
    <row r="164" spans="1:31" s="8" customFormat="1" x14ac:dyDescent="0.2"/>
    <row r="165" spans="1:31" s="8" customFormat="1" x14ac:dyDescent="0.2"/>
    <row r="166" spans="1:31" s="8" customFormat="1" x14ac:dyDescent="0.2"/>
    <row r="167" spans="1:31" s="8" customFormat="1" x14ac:dyDescent="0.2"/>
    <row r="168" spans="1:31" s="8" customFormat="1" x14ac:dyDescent="0.2">
      <c r="C168" s="8">
        <v>2.3617314277636465</v>
      </c>
      <c r="P168" s="8">
        <v>20970.09124247788</v>
      </c>
      <c r="S168" s="8">
        <v>112623.80313251218</v>
      </c>
      <c r="T168" s="8" t="s">
        <v>89</v>
      </c>
      <c r="V168" s="8">
        <v>11.797873491658626</v>
      </c>
      <c r="W168" s="8">
        <v>1328721.3815068451</v>
      </c>
      <c r="Y168" s="8">
        <v>34422.83371779391</v>
      </c>
      <c r="AB168" s="8">
        <v>10</v>
      </c>
      <c r="AC168" s="8">
        <v>0</v>
      </c>
      <c r="AD168" s="8">
        <v>0</v>
      </c>
      <c r="AE168" s="8">
        <v>0</v>
      </c>
    </row>
    <row r="169" spans="1:31" s="8" customFormat="1" x14ac:dyDescent="0.2">
      <c r="A169" s="8" t="s">
        <v>99</v>
      </c>
      <c r="V169" s="8">
        <v>12.387767166241558</v>
      </c>
      <c r="W169" s="8">
        <v>1395157.4505821876</v>
      </c>
      <c r="Y169" s="8">
        <v>36143.975403683617</v>
      </c>
      <c r="AB169" s="8">
        <v>10</v>
      </c>
      <c r="AC169" s="8">
        <v>940</v>
      </c>
      <c r="AD169" s="8">
        <v>0</v>
      </c>
      <c r="AE169" s="8">
        <v>0</v>
      </c>
    </row>
    <row r="170" spans="1:31" s="8" customFormat="1" x14ac:dyDescent="0.2"/>
    <row r="171" spans="1:31" s="8" customFormat="1" x14ac:dyDescent="0.2">
      <c r="T171" s="8" t="s">
        <v>95</v>
      </c>
    </row>
    <row r="172" spans="1:31" s="8" customFormat="1" x14ac:dyDescent="0.2"/>
    <row r="173" spans="1:31" s="8" customFormat="1" x14ac:dyDescent="0.2"/>
    <row r="174" spans="1:31" s="8" customFormat="1" x14ac:dyDescent="0.2"/>
    <row r="175" spans="1:31" s="8" customFormat="1" x14ac:dyDescent="0.2"/>
    <row r="176" spans="1:31" s="8" customFormat="1" x14ac:dyDescent="0.2"/>
    <row r="177" spans="1:31" s="8" customFormat="1" x14ac:dyDescent="0.2"/>
    <row r="178" spans="1:31" s="8" customFormat="1" x14ac:dyDescent="0.2">
      <c r="C178" s="8">
        <v>11.174414003693762</v>
      </c>
      <c r="P178" s="8">
        <v>115397.95454211091</v>
      </c>
      <c r="S178" s="8">
        <v>96833.726802462566</v>
      </c>
      <c r="T178" s="8" t="s">
        <v>89</v>
      </c>
      <c r="V178" s="8">
        <v>13.420081096761688</v>
      </c>
      <c r="W178" s="8">
        <v>1299516.4665907135</v>
      </c>
      <c r="Y178" s="8">
        <v>33666.229704422629</v>
      </c>
      <c r="AB178" s="8">
        <v>10</v>
      </c>
      <c r="AC178" s="8">
        <v>0</v>
      </c>
      <c r="AD178" s="8">
        <v>0</v>
      </c>
      <c r="AE178" s="8">
        <v>0</v>
      </c>
    </row>
    <row r="179" spans="1:31" s="8" customFormat="1" x14ac:dyDescent="0.2">
      <c r="A179" s="8" t="s">
        <v>100</v>
      </c>
      <c r="V179" s="8">
        <v>14.091085151599772</v>
      </c>
      <c r="W179" s="8">
        <v>1364492.2899202493</v>
      </c>
      <c r="Y179" s="8">
        <v>35349.541189643765</v>
      </c>
      <c r="AB179" s="8">
        <v>10</v>
      </c>
      <c r="AC179" s="8">
        <v>940</v>
      </c>
      <c r="AD179" s="8">
        <v>0</v>
      </c>
      <c r="AE179" s="8">
        <v>0</v>
      </c>
    </row>
    <row r="180" spans="1:31" s="8" customFormat="1" x14ac:dyDescent="0.2"/>
    <row r="181" spans="1:31" s="8" customFormat="1" x14ac:dyDescent="0.2">
      <c r="T181" s="8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E69"/>
  <sheetViews>
    <sheetView showGridLines="0" workbookViewId="0">
      <pane xSplit="3" topLeftCell="D1" activePane="topRight" state="frozen"/>
      <selection pane="topRight" activeCell="G15" sqref="G15"/>
    </sheetView>
  </sheetViews>
  <sheetFormatPr baseColWidth="10" defaultRowHeight="16" x14ac:dyDescent="0.2"/>
  <cols>
    <col min="50" max="83" width="10.83203125" style="14"/>
  </cols>
  <sheetData>
    <row r="2" spans="1:83" s="2" customFormat="1" ht="21" x14ac:dyDescent="0.25">
      <c r="A2" s="2" t="s">
        <v>222</v>
      </c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</row>
    <row r="6" spans="1:83" s="3" customFormat="1" x14ac:dyDescent="0.2">
      <c r="B6" s="3" t="s">
        <v>101</v>
      </c>
      <c r="C6" s="3" t="s">
        <v>102</v>
      </c>
      <c r="D6" s="3">
        <v>2005</v>
      </c>
      <c r="E6" s="3">
        <v>2006</v>
      </c>
      <c r="F6" s="3">
        <v>2007</v>
      </c>
      <c r="G6" s="3">
        <v>2008</v>
      </c>
      <c r="H6" s="3">
        <v>2009</v>
      </c>
      <c r="I6" s="3">
        <v>2010</v>
      </c>
      <c r="J6" s="3">
        <v>2011</v>
      </c>
      <c r="K6" s="3">
        <v>2012</v>
      </c>
      <c r="L6" s="3">
        <v>2013</v>
      </c>
      <c r="M6" s="3">
        <v>2014</v>
      </c>
      <c r="N6" s="3">
        <v>2015</v>
      </c>
      <c r="O6" s="3">
        <v>2016</v>
      </c>
      <c r="P6" s="3">
        <v>2017</v>
      </c>
      <c r="Q6" s="3">
        <v>2018</v>
      </c>
      <c r="R6" s="3">
        <v>2019</v>
      </c>
      <c r="S6" s="3">
        <v>2020</v>
      </c>
      <c r="T6" s="3">
        <v>2021</v>
      </c>
      <c r="U6" s="3">
        <v>2022</v>
      </c>
      <c r="V6" s="3">
        <v>2023</v>
      </c>
      <c r="W6" s="3">
        <v>2024</v>
      </c>
      <c r="X6" s="3">
        <v>2025</v>
      </c>
      <c r="Y6" s="3">
        <v>2026</v>
      </c>
      <c r="Z6" s="3">
        <v>2027</v>
      </c>
      <c r="AA6" s="3">
        <v>2028</v>
      </c>
      <c r="AB6" s="3">
        <v>2029</v>
      </c>
      <c r="AC6" s="3">
        <v>2030</v>
      </c>
      <c r="AD6" s="3">
        <v>2031</v>
      </c>
      <c r="AE6" s="3">
        <v>2032</v>
      </c>
      <c r="AF6" s="3">
        <v>2033</v>
      </c>
      <c r="AG6" s="3">
        <v>2034</v>
      </c>
      <c r="AH6" s="3">
        <v>2035</v>
      </c>
      <c r="AI6" s="3">
        <v>2036</v>
      </c>
      <c r="AJ6" s="3">
        <v>2037</v>
      </c>
      <c r="AK6" s="3">
        <v>2038</v>
      </c>
      <c r="AL6" s="3">
        <v>2039</v>
      </c>
      <c r="AM6" s="3">
        <v>2040</v>
      </c>
      <c r="AN6" s="3">
        <v>2041</v>
      </c>
      <c r="AO6" s="3">
        <v>2042</v>
      </c>
      <c r="AP6" s="3">
        <v>2043</v>
      </c>
      <c r="AQ6" s="3">
        <v>2044</v>
      </c>
      <c r="AR6" s="3">
        <v>2045</v>
      </c>
      <c r="AS6" s="3">
        <v>2046</v>
      </c>
      <c r="AT6" s="3">
        <v>2047</v>
      </c>
      <c r="AU6" s="3">
        <v>2048</v>
      </c>
      <c r="AV6" s="3">
        <v>2049</v>
      </c>
      <c r="AW6" s="3">
        <v>2050</v>
      </c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</row>
    <row r="7" spans="1:83" s="13" customFormat="1" x14ac:dyDescent="0.2">
      <c r="B7" s="13" t="s">
        <v>47</v>
      </c>
      <c r="C7" s="13" t="s">
        <v>48</v>
      </c>
      <c r="D7" s="13">
        <v>1.1322653831723883</v>
      </c>
      <c r="E7" s="13">
        <v>1.1287172261391525</v>
      </c>
      <c r="F7" s="13">
        <v>1.125180187893543</v>
      </c>
      <c r="G7" s="13">
        <v>1.1216542335928414</v>
      </c>
      <c r="H7" s="13">
        <v>1.1181393285035146</v>
      </c>
      <c r="I7" s="13">
        <v>1.1146354380008729</v>
      </c>
      <c r="J7" s="13">
        <v>1.1111425275687303</v>
      </c>
      <c r="K7" s="13">
        <v>1.1076605627990628</v>
      </c>
      <c r="L7" s="13">
        <v>1.1041895093916698</v>
      </c>
      <c r="M7" s="13">
        <v>1.1007293331538373</v>
      </c>
      <c r="N7" s="13">
        <v>1.09728</v>
      </c>
      <c r="O7" s="13">
        <v>1.0938414759514057</v>
      </c>
      <c r="P7" s="13">
        <v>1.0904137271357808</v>
      </c>
      <c r="Q7" s="13">
        <v>1.0904137271357808</v>
      </c>
      <c r="R7" s="13">
        <v>1.0904137271357808</v>
      </c>
      <c r="S7" s="13">
        <v>1.0904137271357808</v>
      </c>
      <c r="T7" s="13">
        <v>1.0904137271357808</v>
      </c>
      <c r="U7" s="13">
        <v>1.0904137271357808</v>
      </c>
      <c r="V7" s="13">
        <v>1.0904137271357808</v>
      </c>
      <c r="W7" s="13">
        <v>1.0904137271357808</v>
      </c>
      <c r="X7" s="13">
        <v>1.0904137271357808</v>
      </c>
      <c r="Y7" s="13">
        <v>1.0904137271357808</v>
      </c>
      <c r="Z7" s="13">
        <v>1.0904137271357808</v>
      </c>
      <c r="AA7" s="13">
        <v>1.0904137271357808</v>
      </c>
      <c r="AB7" s="13">
        <v>1.0904137271357808</v>
      </c>
      <c r="AC7" s="13">
        <v>1.0904137271357808</v>
      </c>
      <c r="AD7" s="13">
        <v>1.0904137271357808</v>
      </c>
      <c r="AE7" s="13">
        <v>1.0904137271357808</v>
      </c>
      <c r="AF7" s="13">
        <v>1.0904137271357808</v>
      </c>
      <c r="AG7" s="13">
        <v>1.0904137271357808</v>
      </c>
      <c r="AH7" s="13">
        <v>1.0904137271357808</v>
      </c>
      <c r="AI7" s="13">
        <v>1.0904137271357808</v>
      </c>
      <c r="AJ7" s="13">
        <v>1.0904137271357808</v>
      </c>
      <c r="AK7" s="13">
        <v>1.0904137271357808</v>
      </c>
      <c r="AL7" s="13">
        <v>1.0904137271357808</v>
      </c>
      <c r="AM7" s="13">
        <v>1.0904137271357808</v>
      </c>
      <c r="AN7" s="13">
        <v>1.0904137271357808</v>
      </c>
      <c r="AO7" s="13">
        <v>1.0904137271357808</v>
      </c>
      <c r="AP7" s="13">
        <v>1.0904137271357808</v>
      </c>
      <c r="AQ7" s="13">
        <v>1.0904137271357808</v>
      </c>
      <c r="AR7" s="13">
        <v>1.0904137271357808</v>
      </c>
      <c r="AS7" s="13">
        <v>1.0904137271357808</v>
      </c>
      <c r="AT7" s="13">
        <v>1.0904137271357808</v>
      </c>
      <c r="AU7" s="13">
        <v>1.0904137271357808</v>
      </c>
      <c r="AV7" s="13">
        <v>1.0904137271357808</v>
      </c>
      <c r="AW7" s="13">
        <v>1.0904137271357808</v>
      </c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</row>
    <row r="8" spans="1:83" s="13" customFormat="1" x14ac:dyDescent="0.2">
      <c r="B8" s="13" t="s">
        <v>51</v>
      </c>
      <c r="C8" s="13" t="s">
        <v>48</v>
      </c>
      <c r="D8" s="13">
        <v>0.21885764004885791</v>
      </c>
      <c r="E8" s="13">
        <v>0.21489631676397358</v>
      </c>
      <c r="F8" s="13">
        <v>0.21100669343054565</v>
      </c>
      <c r="G8" s="13">
        <v>0.20718747227945281</v>
      </c>
      <c r="H8" s="13">
        <v>0.20343737903119471</v>
      </c>
      <c r="I8" s="13">
        <v>0.19975516247073011</v>
      </c>
      <c r="J8" s="13">
        <v>0.19613959403000991</v>
      </c>
      <c r="K8" s="13">
        <v>0.19258946737806676</v>
      </c>
      <c r="L8" s="13">
        <v>0.18910359801852372</v>
      </c>
      <c r="M8" s="13">
        <v>0.18568082289438845</v>
      </c>
      <c r="N8" s="13">
        <v>0.18232000000000001</v>
      </c>
      <c r="O8" s="13">
        <v>0.17902000800000001</v>
      </c>
      <c r="P8" s="13">
        <v>0.17577974585520001</v>
      </c>
      <c r="Q8" s="13">
        <v>0.17577974585520001</v>
      </c>
      <c r="R8" s="13">
        <v>0.17577974585520001</v>
      </c>
      <c r="S8" s="13">
        <v>0.17577974585520001</v>
      </c>
      <c r="T8" s="13">
        <v>0.17577974585520001</v>
      </c>
      <c r="U8" s="13">
        <v>0.17577974585520001</v>
      </c>
      <c r="V8" s="13">
        <v>0.17577974585520001</v>
      </c>
      <c r="W8" s="13">
        <v>0.17577974585520001</v>
      </c>
      <c r="X8" s="13">
        <v>0.17577974585520001</v>
      </c>
      <c r="Y8" s="13">
        <v>0.17577974585520001</v>
      </c>
      <c r="Z8" s="13">
        <v>0.17577974585520001</v>
      </c>
      <c r="AA8" s="13">
        <v>0.17577974585520001</v>
      </c>
      <c r="AB8" s="13">
        <v>0.17577974585520001</v>
      </c>
      <c r="AC8" s="13">
        <v>0.17577974585520001</v>
      </c>
      <c r="AD8" s="13">
        <v>0.17577974585520001</v>
      </c>
      <c r="AE8" s="13">
        <v>0.17577974585520001</v>
      </c>
      <c r="AF8" s="13">
        <v>0.17577974585520001</v>
      </c>
      <c r="AG8" s="13">
        <v>0.17577974585520001</v>
      </c>
      <c r="AH8" s="13">
        <v>0.17577974585520001</v>
      </c>
      <c r="AI8" s="13">
        <v>0.17577974585520001</v>
      </c>
      <c r="AJ8" s="13">
        <v>0.17577974585520001</v>
      </c>
      <c r="AK8" s="13">
        <v>0.17577974585520001</v>
      </c>
      <c r="AL8" s="13">
        <v>0.17577974585520001</v>
      </c>
      <c r="AM8" s="13">
        <v>0.17577974585520001</v>
      </c>
      <c r="AN8" s="13">
        <v>0.17577974585520001</v>
      </c>
      <c r="AO8" s="13">
        <v>0.17577974585520001</v>
      </c>
      <c r="AP8" s="13">
        <v>0.17577974585520001</v>
      </c>
      <c r="AQ8" s="13">
        <v>0.17577974585520001</v>
      </c>
      <c r="AR8" s="13">
        <v>0.17577974585520001</v>
      </c>
      <c r="AS8" s="13">
        <v>0.17577974585520001</v>
      </c>
      <c r="AT8" s="13">
        <v>0.17577974585520001</v>
      </c>
      <c r="AU8" s="13">
        <v>0.17577974585520001</v>
      </c>
      <c r="AV8" s="13">
        <v>0.17577974585520001</v>
      </c>
      <c r="AW8" s="13">
        <v>0.17577974585520001</v>
      </c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</row>
    <row r="9" spans="1:83" s="13" customFormat="1" x14ac:dyDescent="0.2">
      <c r="B9" s="13" t="s">
        <v>58</v>
      </c>
      <c r="C9" s="13" t="s">
        <v>84</v>
      </c>
      <c r="D9" s="13">
        <v>0.22958925096393465</v>
      </c>
      <c r="E9" s="13">
        <v>0.22543368552148743</v>
      </c>
      <c r="F9" s="13">
        <v>0.22135333581354849</v>
      </c>
      <c r="G9" s="13">
        <v>0.21734684043532329</v>
      </c>
      <c r="H9" s="13">
        <v>0.21341286262344397</v>
      </c>
      <c r="I9" s="13">
        <v>0.20955008980995962</v>
      </c>
      <c r="J9" s="13">
        <v>0.20575723318439937</v>
      </c>
      <c r="K9" s="13">
        <v>0.20203302726376177</v>
      </c>
      <c r="L9" s="13">
        <v>0.19837622947028766</v>
      </c>
      <c r="M9" s="13">
        <v>0.19478561971687547</v>
      </c>
      <c r="N9" s="13">
        <v>0.19126000000000001</v>
      </c>
      <c r="O9" s="13">
        <v>0.187798194</v>
      </c>
      <c r="P9" s="13">
        <v>0.18439904668860002</v>
      </c>
      <c r="Q9" s="13">
        <v>0.18439904668860002</v>
      </c>
      <c r="R9" s="13">
        <v>0.18439904668860002</v>
      </c>
      <c r="S9" s="13">
        <v>0.18439904668860002</v>
      </c>
      <c r="T9" s="13">
        <v>0.18439904668860002</v>
      </c>
      <c r="U9" s="13">
        <v>0.18439904668860002</v>
      </c>
      <c r="V9" s="13">
        <v>0.18439904668860002</v>
      </c>
      <c r="W9" s="13">
        <v>0.18439904668860002</v>
      </c>
      <c r="X9" s="13">
        <v>0.18439904668860002</v>
      </c>
      <c r="Y9" s="13">
        <v>0.18439904668860002</v>
      </c>
      <c r="Z9" s="13">
        <v>0.18439904668860002</v>
      </c>
      <c r="AA9" s="13">
        <v>0.18439904668860002</v>
      </c>
      <c r="AB9" s="13">
        <v>0.18439904668860002</v>
      </c>
      <c r="AC9" s="13">
        <v>0.18439904668860002</v>
      </c>
      <c r="AD9" s="13">
        <v>0.18439904668860002</v>
      </c>
      <c r="AE9" s="13">
        <v>0.18439904668860002</v>
      </c>
      <c r="AF9" s="13">
        <v>0.18439904668860002</v>
      </c>
      <c r="AG9" s="13">
        <v>0.18439904668860002</v>
      </c>
      <c r="AH9" s="13">
        <v>0.18439904668860002</v>
      </c>
      <c r="AI9" s="13">
        <v>0.18439904668860002</v>
      </c>
      <c r="AJ9" s="13">
        <v>0.18439904668860002</v>
      </c>
      <c r="AK9" s="13">
        <v>0.18439904668860002</v>
      </c>
      <c r="AL9" s="13">
        <v>0.18439904668860002</v>
      </c>
      <c r="AM9" s="13">
        <v>0.18439904668860002</v>
      </c>
      <c r="AN9" s="13">
        <v>0.18439904668860002</v>
      </c>
      <c r="AO9" s="13">
        <v>0.18439904668860002</v>
      </c>
      <c r="AP9" s="13">
        <v>0.18439904668860002</v>
      </c>
      <c r="AQ9" s="13">
        <v>0.18439904668860002</v>
      </c>
      <c r="AR9" s="13">
        <v>0.18439904668860002</v>
      </c>
      <c r="AS9" s="13">
        <v>0.18439904668860002</v>
      </c>
      <c r="AT9" s="13">
        <v>0.18439904668860002</v>
      </c>
      <c r="AU9" s="13">
        <v>0.18439904668860002</v>
      </c>
      <c r="AV9" s="13">
        <v>0.18439904668860002</v>
      </c>
      <c r="AW9" s="13">
        <v>0.18439904668860002</v>
      </c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</row>
    <row r="10" spans="1:83" s="13" customFormat="1" x14ac:dyDescent="0.2">
      <c r="B10" s="13" t="s">
        <v>60</v>
      </c>
      <c r="C10" s="13" t="s">
        <v>84</v>
      </c>
      <c r="D10" s="13">
        <v>0.1400871357706325</v>
      </c>
      <c r="E10" s="13">
        <v>0.13755155861318405</v>
      </c>
      <c r="F10" s="13">
        <v>0.1350618754022854</v>
      </c>
      <c r="G10" s="13">
        <v>0.13261725545750405</v>
      </c>
      <c r="H10" s="13">
        <v>0.13021688313372323</v>
      </c>
      <c r="I10" s="13">
        <v>0.12785995754900287</v>
      </c>
      <c r="J10" s="13">
        <v>0.12554569231736593</v>
      </c>
      <c r="K10" s="13">
        <v>0.12327331528642162</v>
      </c>
      <c r="L10" s="13">
        <v>0.12104206827973736</v>
      </c>
      <c r="M10" s="13">
        <v>0.11885120684387412</v>
      </c>
      <c r="N10" s="13">
        <v>0.1167</v>
      </c>
      <c r="O10" s="13">
        <v>0.11458773</v>
      </c>
      <c r="P10" s="13">
        <v>0.112513692087</v>
      </c>
      <c r="Q10" s="13">
        <v>0.112513692087</v>
      </c>
      <c r="R10" s="13">
        <v>0.112513692087</v>
      </c>
      <c r="S10" s="13">
        <v>0.112513692087</v>
      </c>
      <c r="T10" s="13">
        <v>0.112513692087</v>
      </c>
      <c r="U10" s="13">
        <v>0.112513692087</v>
      </c>
      <c r="V10" s="13">
        <v>0.112513692087</v>
      </c>
      <c r="W10" s="13">
        <v>0.112513692087</v>
      </c>
      <c r="X10" s="13">
        <v>0.112513692087</v>
      </c>
      <c r="Y10" s="13">
        <v>0.112513692087</v>
      </c>
      <c r="Z10" s="13">
        <v>0.112513692087</v>
      </c>
      <c r="AA10" s="13">
        <v>0.112513692087</v>
      </c>
      <c r="AB10" s="13">
        <v>0.112513692087</v>
      </c>
      <c r="AC10" s="13">
        <v>0.112513692087</v>
      </c>
      <c r="AD10" s="13">
        <v>0.112513692087</v>
      </c>
      <c r="AE10" s="13">
        <v>0.112513692087</v>
      </c>
      <c r="AF10" s="13">
        <v>0.112513692087</v>
      </c>
      <c r="AG10" s="13">
        <v>0.112513692087</v>
      </c>
      <c r="AH10" s="13">
        <v>0.112513692087</v>
      </c>
      <c r="AI10" s="13">
        <v>0.112513692087</v>
      </c>
      <c r="AJ10" s="13">
        <v>0.112513692087</v>
      </c>
      <c r="AK10" s="13">
        <v>0.112513692087</v>
      </c>
      <c r="AL10" s="13">
        <v>0.112513692087</v>
      </c>
      <c r="AM10" s="13">
        <v>0.112513692087</v>
      </c>
      <c r="AN10" s="13">
        <v>0.112513692087</v>
      </c>
      <c r="AO10" s="13">
        <v>0.112513692087</v>
      </c>
      <c r="AP10" s="13">
        <v>0.112513692087</v>
      </c>
      <c r="AQ10" s="13">
        <v>0.112513692087</v>
      </c>
      <c r="AR10" s="13">
        <v>0.112513692087</v>
      </c>
      <c r="AS10" s="13">
        <v>0.112513692087</v>
      </c>
      <c r="AT10" s="13">
        <v>0.112513692087</v>
      </c>
      <c r="AU10" s="13">
        <v>0.112513692087</v>
      </c>
      <c r="AV10" s="13">
        <v>0.112513692087</v>
      </c>
      <c r="AW10" s="13">
        <v>0.112513692087</v>
      </c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</row>
    <row r="11" spans="1:83" s="13" customFormat="1" x14ac:dyDescent="0.2">
      <c r="B11" s="13" t="s">
        <v>62</v>
      </c>
      <c r="C11" s="13" t="s">
        <v>48</v>
      </c>
      <c r="D11" s="13">
        <v>0.80424468228687018</v>
      </c>
      <c r="E11" s="13">
        <v>0.80007283300566234</v>
      </c>
      <c r="F11" s="13">
        <v>0.79592262431071947</v>
      </c>
      <c r="G11" s="13">
        <v>0.79179394394607472</v>
      </c>
      <c r="H11" s="13">
        <v>0.78768668023806576</v>
      </c>
      <c r="I11" s="13">
        <v>0.78360072209231324</v>
      </c>
      <c r="J11" s="13">
        <v>0.77953595899071704</v>
      </c>
      <c r="K11" s="13">
        <v>0.77549228098846557</v>
      </c>
      <c r="L11" s="13">
        <v>0.77146957871106359</v>
      </c>
      <c r="M11" s="13">
        <v>0.76746774335137213</v>
      </c>
      <c r="N11" s="13">
        <v>0.76348666666666665</v>
      </c>
      <c r="O11" s="13">
        <v>0.75952624097570887</v>
      </c>
      <c r="P11" s="13">
        <v>0.75558635915583416</v>
      </c>
      <c r="Q11" s="13">
        <v>0.75558635915583416</v>
      </c>
      <c r="R11" s="13">
        <v>0.75558635915583416</v>
      </c>
      <c r="S11" s="13">
        <v>0.75558635915583416</v>
      </c>
      <c r="T11" s="13">
        <v>0.75558635915583416</v>
      </c>
      <c r="U11" s="13">
        <v>0.75558635915583416</v>
      </c>
      <c r="V11" s="13">
        <v>0.75558635915583416</v>
      </c>
      <c r="W11" s="13">
        <v>0.75558635915583416</v>
      </c>
      <c r="X11" s="13">
        <v>0.75558635915583416</v>
      </c>
      <c r="Y11" s="13">
        <v>0.75558635915583416</v>
      </c>
      <c r="Z11" s="13">
        <v>0.75558635915583416</v>
      </c>
      <c r="AA11" s="13">
        <v>0.75558635915583416</v>
      </c>
      <c r="AB11" s="13">
        <v>0.75558635915583416</v>
      </c>
      <c r="AC11" s="13">
        <v>0.75558635915583416</v>
      </c>
      <c r="AD11" s="13">
        <v>0.75558635915583416</v>
      </c>
      <c r="AE11" s="13">
        <v>0.75558635915583416</v>
      </c>
      <c r="AF11" s="13">
        <v>0.75558635915583416</v>
      </c>
      <c r="AG11" s="13">
        <v>0.75558635915583416</v>
      </c>
      <c r="AH11" s="13">
        <v>0.75558635915583416</v>
      </c>
      <c r="AI11" s="13">
        <v>0.75558635915583416</v>
      </c>
      <c r="AJ11" s="13">
        <v>0.75558635915583416</v>
      </c>
      <c r="AK11" s="13">
        <v>0.75558635915583416</v>
      </c>
      <c r="AL11" s="13">
        <v>0.75558635915583416</v>
      </c>
      <c r="AM11" s="13">
        <v>0.75558635915583416</v>
      </c>
      <c r="AN11" s="13">
        <v>0.75558635915583416</v>
      </c>
      <c r="AO11" s="13">
        <v>0.75558635915583416</v>
      </c>
      <c r="AP11" s="13">
        <v>0.75558635915583416</v>
      </c>
      <c r="AQ11" s="13">
        <v>0.75558635915583416</v>
      </c>
      <c r="AR11" s="13">
        <v>0.75558635915583416</v>
      </c>
      <c r="AS11" s="13">
        <v>0.75558635915583416</v>
      </c>
      <c r="AT11" s="13">
        <v>0.75558635915583416</v>
      </c>
      <c r="AU11" s="13">
        <v>0.75558635915583416</v>
      </c>
      <c r="AV11" s="13">
        <v>0.75558635915583416</v>
      </c>
      <c r="AW11" s="13">
        <v>0.75558635915583416</v>
      </c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</row>
    <row r="12" spans="1:83" s="13" customFormat="1" x14ac:dyDescent="0.2">
      <c r="B12" s="13" t="s">
        <v>64</v>
      </c>
      <c r="C12" s="13" t="s">
        <v>48</v>
      </c>
      <c r="D12" s="13">
        <v>0.62203381941254554</v>
      </c>
      <c r="E12" s="13">
        <v>0.61880715046519963</v>
      </c>
      <c r="F12" s="13">
        <v>0.61559721918093702</v>
      </c>
      <c r="G12" s="13">
        <v>0.61240393873666854</v>
      </c>
      <c r="H12" s="13">
        <v>0.60922722275968177</v>
      </c>
      <c r="I12" s="13">
        <v>0.6060669853253039</v>
      </c>
      <c r="J12" s="13">
        <v>0.602923140954579</v>
      </c>
      <c r="K12" s="13">
        <v>0.59979560461195414</v>
      </c>
      <c r="L12" s="13">
        <v>0.59668429170298132</v>
      </c>
      <c r="M12" s="13">
        <v>0.59358911807202752</v>
      </c>
      <c r="N12" s="13">
        <v>0.59050999999999998</v>
      </c>
      <c r="O12" s="13">
        <v>0.58744685420208065</v>
      </c>
      <c r="P12" s="13">
        <v>0.5843995978254739</v>
      </c>
      <c r="Q12" s="13">
        <v>0.5843995978254739</v>
      </c>
      <c r="R12" s="13">
        <v>0.5843995978254739</v>
      </c>
      <c r="S12" s="13">
        <v>0.5843995978254739</v>
      </c>
      <c r="T12" s="13">
        <v>0.5843995978254739</v>
      </c>
      <c r="U12" s="13">
        <v>0.5843995978254739</v>
      </c>
      <c r="V12" s="13">
        <v>0.5843995978254739</v>
      </c>
      <c r="W12" s="13">
        <v>0.5843995978254739</v>
      </c>
      <c r="X12" s="13">
        <v>0.5843995978254739</v>
      </c>
      <c r="Y12" s="13">
        <v>0.5843995978254739</v>
      </c>
      <c r="Z12" s="13">
        <v>0.5843995978254739</v>
      </c>
      <c r="AA12" s="13">
        <v>0.5843995978254739</v>
      </c>
      <c r="AB12" s="13">
        <v>0.5843995978254739</v>
      </c>
      <c r="AC12" s="13">
        <v>0.5843995978254739</v>
      </c>
      <c r="AD12" s="13">
        <v>0.5843995978254739</v>
      </c>
      <c r="AE12" s="13">
        <v>0.5843995978254739</v>
      </c>
      <c r="AF12" s="13">
        <v>0.5843995978254739</v>
      </c>
      <c r="AG12" s="13">
        <v>0.5843995978254739</v>
      </c>
      <c r="AH12" s="13">
        <v>0.5843995978254739</v>
      </c>
      <c r="AI12" s="13">
        <v>0.5843995978254739</v>
      </c>
      <c r="AJ12" s="13">
        <v>0.5843995978254739</v>
      </c>
      <c r="AK12" s="13">
        <v>0.5843995978254739</v>
      </c>
      <c r="AL12" s="13">
        <v>0.5843995978254739</v>
      </c>
      <c r="AM12" s="13">
        <v>0.5843995978254739</v>
      </c>
      <c r="AN12" s="13">
        <v>0.5843995978254739</v>
      </c>
      <c r="AO12" s="13">
        <v>0.5843995978254739</v>
      </c>
      <c r="AP12" s="13">
        <v>0.5843995978254739</v>
      </c>
      <c r="AQ12" s="13">
        <v>0.5843995978254739</v>
      </c>
      <c r="AR12" s="13">
        <v>0.5843995978254739</v>
      </c>
      <c r="AS12" s="13">
        <v>0.5843995978254739</v>
      </c>
      <c r="AT12" s="13">
        <v>0.5843995978254739</v>
      </c>
      <c r="AU12" s="13">
        <v>0.5843995978254739</v>
      </c>
      <c r="AV12" s="13">
        <v>0.5843995978254739</v>
      </c>
      <c r="AW12" s="13">
        <v>0.5843995978254739</v>
      </c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</row>
    <row r="13" spans="1:83" s="13" customFormat="1" x14ac:dyDescent="0.2">
      <c r="B13" s="13" t="s">
        <v>64</v>
      </c>
      <c r="C13" s="13" t="s">
        <v>84</v>
      </c>
      <c r="D13" s="13">
        <v>0.62203381941254554</v>
      </c>
      <c r="E13" s="13">
        <v>0.61880715046519963</v>
      </c>
      <c r="F13" s="13">
        <v>0.61559721918093702</v>
      </c>
      <c r="G13" s="13">
        <v>0.61240393873666854</v>
      </c>
      <c r="H13" s="13">
        <v>0.60922722275968177</v>
      </c>
      <c r="I13" s="13">
        <v>0.6060669853253039</v>
      </c>
      <c r="J13" s="13">
        <v>0.602923140954579</v>
      </c>
      <c r="K13" s="13">
        <v>0.59979560461195414</v>
      </c>
      <c r="L13" s="13">
        <v>0.59668429170298132</v>
      </c>
      <c r="M13" s="13">
        <v>0.59358911807202752</v>
      </c>
      <c r="N13" s="13">
        <v>0.59050999999999998</v>
      </c>
      <c r="O13" s="13">
        <v>0.58744685420208065</v>
      </c>
      <c r="P13" s="13">
        <v>0.5843995978254739</v>
      </c>
      <c r="Q13" s="13">
        <v>0.5843995978254739</v>
      </c>
      <c r="R13" s="13">
        <v>0.5843995978254739</v>
      </c>
      <c r="S13" s="13">
        <v>0.5843995978254739</v>
      </c>
      <c r="T13" s="13">
        <v>0.5843995978254739</v>
      </c>
      <c r="U13" s="13">
        <v>0.5843995978254739</v>
      </c>
      <c r="V13" s="13">
        <v>0.5843995978254739</v>
      </c>
      <c r="W13" s="13">
        <v>0.5843995978254739</v>
      </c>
      <c r="X13" s="13">
        <v>0.5843995978254739</v>
      </c>
      <c r="Y13" s="13">
        <v>0.5843995978254739</v>
      </c>
      <c r="Z13" s="13">
        <v>0.5843995978254739</v>
      </c>
      <c r="AA13" s="13">
        <v>0.5843995978254739</v>
      </c>
      <c r="AB13" s="13">
        <v>0.5843995978254739</v>
      </c>
      <c r="AC13" s="13">
        <v>0.5843995978254739</v>
      </c>
      <c r="AD13" s="13">
        <v>0.5843995978254739</v>
      </c>
      <c r="AE13" s="13">
        <v>0.5843995978254739</v>
      </c>
      <c r="AF13" s="13">
        <v>0.5843995978254739</v>
      </c>
      <c r="AG13" s="13">
        <v>0.5843995978254739</v>
      </c>
      <c r="AH13" s="13">
        <v>0.5843995978254739</v>
      </c>
      <c r="AI13" s="13">
        <v>0.5843995978254739</v>
      </c>
      <c r="AJ13" s="13">
        <v>0.5843995978254739</v>
      </c>
      <c r="AK13" s="13">
        <v>0.5843995978254739</v>
      </c>
      <c r="AL13" s="13">
        <v>0.5843995978254739</v>
      </c>
      <c r="AM13" s="13">
        <v>0.5843995978254739</v>
      </c>
      <c r="AN13" s="13">
        <v>0.5843995978254739</v>
      </c>
      <c r="AO13" s="13">
        <v>0.5843995978254739</v>
      </c>
      <c r="AP13" s="13">
        <v>0.5843995978254739</v>
      </c>
      <c r="AQ13" s="13">
        <v>0.5843995978254739</v>
      </c>
      <c r="AR13" s="13">
        <v>0.5843995978254739</v>
      </c>
      <c r="AS13" s="13">
        <v>0.5843995978254739</v>
      </c>
      <c r="AT13" s="13">
        <v>0.5843995978254739</v>
      </c>
      <c r="AU13" s="13">
        <v>0.5843995978254739</v>
      </c>
      <c r="AV13" s="13">
        <v>0.5843995978254739</v>
      </c>
      <c r="AW13" s="13">
        <v>0.5843995978254739</v>
      </c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</row>
    <row r="14" spans="1:83" s="22" customFormat="1" x14ac:dyDescent="0.2"/>
    <row r="15" spans="1:83" s="13" customFormat="1" x14ac:dyDescent="0.2">
      <c r="B15" s="13" t="s">
        <v>103</v>
      </c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</row>
    <row r="16" spans="1:83" s="13" customFormat="1" x14ac:dyDescent="0.2">
      <c r="B16" s="13" t="s">
        <v>47</v>
      </c>
      <c r="D16" s="13">
        <v>16.548080641559142</v>
      </c>
      <c r="E16" s="13">
        <v>16.567509524530365</v>
      </c>
      <c r="F16" s="13">
        <v>16.587270964476648</v>
      </c>
      <c r="G16" s="13">
        <v>16.607368794340548</v>
      </c>
      <c r="H16" s="13">
        <v>16.627806915811814</v>
      </c>
      <c r="I16" s="13">
        <v>16.648589300833713</v>
      </c>
      <c r="J16" s="13">
        <v>16.669719993149531</v>
      </c>
      <c r="K16" s="13">
        <v>16.691203109889933</v>
      </c>
      <c r="L16" s="13">
        <v>16.72792316669641</v>
      </c>
      <c r="M16" s="13">
        <v>16.799417933120328</v>
      </c>
      <c r="N16" s="13">
        <v>16.728325125292468</v>
      </c>
      <c r="O16" s="13">
        <v>16.755563417357767</v>
      </c>
      <c r="P16" s="13">
        <v>16.783229037169274</v>
      </c>
      <c r="Q16" s="13">
        <v>16.783229037169274</v>
      </c>
      <c r="R16" s="13">
        <v>16.783229037169274</v>
      </c>
      <c r="S16" s="13">
        <v>16.783229037169274</v>
      </c>
      <c r="T16" s="13">
        <v>16.783229037169274</v>
      </c>
      <c r="U16" s="13">
        <v>16.783229037169274</v>
      </c>
      <c r="V16" s="13">
        <v>16.783229037169274</v>
      </c>
      <c r="W16" s="13">
        <v>16.783229037169274</v>
      </c>
      <c r="X16" s="13">
        <v>16.783229037169274</v>
      </c>
      <c r="Y16" s="13">
        <v>16.783229037169274</v>
      </c>
      <c r="Z16" s="13">
        <v>16.783229037169274</v>
      </c>
      <c r="AA16" s="13">
        <v>16.783229037169274</v>
      </c>
      <c r="AB16" s="13">
        <v>16.783229037169274</v>
      </c>
      <c r="AC16" s="13">
        <v>16.783229037169274</v>
      </c>
      <c r="AD16" s="13">
        <v>16.783229037169274</v>
      </c>
      <c r="AE16" s="13">
        <v>16.783229037169274</v>
      </c>
      <c r="AF16" s="13">
        <v>16.783229037169274</v>
      </c>
      <c r="AG16" s="13">
        <v>16.783229037169274</v>
      </c>
      <c r="AH16" s="13">
        <v>16.783229037169274</v>
      </c>
      <c r="AI16" s="13">
        <v>16.783229037169274</v>
      </c>
      <c r="AJ16" s="13">
        <v>16.783229037169274</v>
      </c>
      <c r="AK16" s="13">
        <v>16.783229037169274</v>
      </c>
      <c r="AL16" s="13">
        <v>16.783229037169274</v>
      </c>
      <c r="AM16" s="13">
        <v>16.783229037169274</v>
      </c>
      <c r="AN16" s="13">
        <v>16.783229037169274</v>
      </c>
      <c r="AO16" s="13">
        <v>16.783229037169274</v>
      </c>
      <c r="AP16" s="13">
        <v>16.783229037169274</v>
      </c>
      <c r="AQ16" s="13">
        <v>16.783229037169274</v>
      </c>
      <c r="AR16" s="13">
        <v>16.783229037169274</v>
      </c>
      <c r="AS16" s="13">
        <v>16.783229037169274</v>
      </c>
      <c r="AT16" s="13">
        <v>16.783229037169274</v>
      </c>
      <c r="AU16" s="13">
        <v>16.783229037169274</v>
      </c>
      <c r="AV16" s="13">
        <v>16.783229037169274</v>
      </c>
      <c r="AW16" s="13">
        <v>16.783229037169274</v>
      </c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</row>
    <row r="17" spans="2:83" s="13" customFormat="1" x14ac:dyDescent="0.2">
      <c r="B17" s="13" t="s">
        <v>51</v>
      </c>
      <c r="D17" s="13">
        <v>3.1986086745870432</v>
      </c>
      <c r="E17" s="13">
        <v>3.1542858497445319</v>
      </c>
      <c r="F17" s="13">
        <v>3.110635289271432</v>
      </c>
      <c r="G17" s="13">
        <v>3.0676465693804</v>
      </c>
      <c r="H17" s="13">
        <v>3.0253094330532675</v>
      </c>
      <c r="I17" s="13">
        <v>2.9836137873573443</v>
      </c>
      <c r="J17" s="13">
        <v>2.9425497008060892</v>
      </c>
      <c r="K17" s="13">
        <v>2.9021074007633287</v>
      </c>
      <c r="L17" s="13">
        <v>2.8648256764751081</v>
      </c>
      <c r="M17" s="13">
        <v>2.8338753697341268</v>
      </c>
      <c r="N17" s="13">
        <v>2.7795168387679747</v>
      </c>
      <c r="O17" s="13">
        <v>2.7422447977764852</v>
      </c>
      <c r="P17" s="13">
        <v>2.7055342952555002</v>
      </c>
      <c r="Q17" s="13">
        <v>2.7055342952555002</v>
      </c>
      <c r="R17" s="13">
        <v>2.7055342952555002</v>
      </c>
      <c r="S17" s="13">
        <v>2.7055342952555002</v>
      </c>
      <c r="T17" s="13">
        <v>2.7055342952555002</v>
      </c>
      <c r="U17" s="13">
        <v>2.7055342952555002</v>
      </c>
      <c r="V17" s="13">
        <v>2.7055342952555002</v>
      </c>
      <c r="W17" s="13">
        <v>2.7055342952555002</v>
      </c>
      <c r="X17" s="13">
        <v>2.7055342952555002</v>
      </c>
      <c r="Y17" s="13">
        <v>2.7055342952555002</v>
      </c>
      <c r="Z17" s="13">
        <v>2.7055342952555002</v>
      </c>
      <c r="AA17" s="13">
        <v>2.7055342952555002</v>
      </c>
      <c r="AB17" s="13">
        <v>2.7055342952555002</v>
      </c>
      <c r="AC17" s="13">
        <v>2.7055342952555002</v>
      </c>
      <c r="AD17" s="13">
        <v>2.7055342952555002</v>
      </c>
      <c r="AE17" s="13">
        <v>2.7055342952555002</v>
      </c>
      <c r="AF17" s="13">
        <v>2.7055342952555002</v>
      </c>
      <c r="AG17" s="13">
        <v>2.7055342952555002</v>
      </c>
      <c r="AH17" s="13">
        <v>2.7055342952555002</v>
      </c>
      <c r="AI17" s="13">
        <v>2.7055342952555002</v>
      </c>
      <c r="AJ17" s="13">
        <v>2.7055342952555002</v>
      </c>
      <c r="AK17" s="13">
        <v>2.7055342952555002</v>
      </c>
      <c r="AL17" s="13">
        <v>2.7055342952555002</v>
      </c>
      <c r="AM17" s="13">
        <v>2.7055342952555002</v>
      </c>
      <c r="AN17" s="13">
        <v>2.7055342952555002</v>
      </c>
      <c r="AO17" s="13">
        <v>2.7055342952555002</v>
      </c>
      <c r="AP17" s="13">
        <v>2.7055342952555002</v>
      </c>
      <c r="AQ17" s="13">
        <v>2.7055342952555002</v>
      </c>
      <c r="AR17" s="13">
        <v>2.7055342952555002</v>
      </c>
      <c r="AS17" s="13">
        <v>2.7055342952555002</v>
      </c>
      <c r="AT17" s="13">
        <v>2.7055342952555002</v>
      </c>
      <c r="AU17" s="13">
        <v>2.7055342952555002</v>
      </c>
      <c r="AV17" s="13">
        <v>2.7055342952555002</v>
      </c>
      <c r="AW17" s="13">
        <v>2.7055342952555002</v>
      </c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</row>
    <row r="18" spans="2:83" s="13" customFormat="1" x14ac:dyDescent="0.2">
      <c r="B18" s="13" t="s">
        <v>58</v>
      </c>
      <c r="D18" s="13">
        <v>3.189993232260155</v>
      </c>
      <c r="E18" s="13">
        <v>3.1592835943425124</v>
      </c>
      <c r="F18" s="13">
        <v>3.1291026033855132</v>
      </c>
      <c r="G18" s="13">
        <v>3.0994447712046509</v>
      </c>
      <c r="H18" s="13">
        <v>3.0703047696522399</v>
      </c>
      <c r="I18" s="13">
        <v>3.0416774312953172</v>
      </c>
      <c r="J18" s="13">
        <v>3.0135577502485567</v>
      </c>
      <c r="K18" s="13">
        <v>2.985940883169754</v>
      </c>
      <c r="L18" s="13">
        <v>2.9555413563932333</v>
      </c>
      <c r="M18" s="13">
        <v>2.9180722962680088</v>
      </c>
      <c r="N18" s="13">
        <v>2.9125831524750079</v>
      </c>
      <c r="O18" s="13">
        <v>2.8859478037590152</v>
      </c>
      <c r="P18" s="13">
        <v>2.8597939028131631</v>
      </c>
      <c r="Q18" s="13">
        <v>2.8597939028131631</v>
      </c>
      <c r="R18" s="13">
        <v>2.8597939028131631</v>
      </c>
      <c r="S18" s="13">
        <v>2.8597939028131631</v>
      </c>
      <c r="T18" s="13">
        <v>2.8597939028131631</v>
      </c>
      <c r="U18" s="13">
        <v>2.8597939028131631</v>
      </c>
      <c r="V18" s="13">
        <v>2.8597939028131631</v>
      </c>
      <c r="W18" s="13">
        <v>2.8597939028131631</v>
      </c>
      <c r="X18" s="13">
        <v>2.8597939028131631</v>
      </c>
      <c r="Y18" s="13">
        <v>2.8597939028131631</v>
      </c>
      <c r="Z18" s="13">
        <v>2.8597939028131631</v>
      </c>
      <c r="AA18" s="13">
        <v>2.8597939028131631</v>
      </c>
      <c r="AB18" s="13">
        <v>2.8597939028131631</v>
      </c>
      <c r="AC18" s="13">
        <v>2.8597939028131631</v>
      </c>
      <c r="AD18" s="13">
        <v>2.8597939028131631</v>
      </c>
      <c r="AE18" s="13">
        <v>2.8597939028131631</v>
      </c>
      <c r="AF18" s="13">
        <v>2.8597939028131631</v>
      </c>
      <c r="AG18" s="13">
        <v>2.8597939028131631</v>
      </c>
      <c r="AH18" s="13">
        <v>2.8597939028131631</v>
      </c>
      <c r="AI18" s="13">
        <v>2.8597939028131631</v>
      </c>
      <c r="AJ18" s="13">
        <v>2.8597939028131631</v>
      </c>
      <c r="AK18" s="13">
        <v>2.8597939028131631</v>
      </c>
      <c r="AL18" s="13">
        <v>2.8597939028131631</v>
      </c>
      <c r="AM18" s="13">
        <v>2.8597939028131631</v>
      </c>
      <c r="AN18" s="13">
        <v>2.8597939028131631</v>
      </c>
      <c r="AO18" s="13">
        <v>2.8597939028131631</v>
      </c>
      <c r="AP18" s="13">
        <v>2.8597939028131631</v>
      </c>
      <c r="AQ18" s="13">
        <v>2.8597939028131631</v>
      </c>
      <c r="AR18" s="13">
        <v>2.8597939028131631</v>
      </c>
      <c r="AS18" s="13">
        <v>2.8597939028131631</v>
      </c>
      <c r="AT18" s="13">
        <v>2.8597939028131631</v>
      </c>
      <c r="AU18" s="13">
        <v>2.8597939028131631</v>
      </c>
      <c r="AV18" s="13">
        <v>2.8597939028131631</v>
      </c>
      <c r="AW18" s="13">
        <v>2.8597939028131631</v>
      </c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</row>
    <row r="19" spans="2:83" s="13" customFormat="1" x14ac:dyDescent="0.2">
      <c r="B19" s="13" t="s">
        <v>60</v>
      </c>
      <c r="D19" s="13">
        <v>1.9464195869745899</v>
      </c>
      <c r="E19" s="13">
        <v>1.9276816661077651</v>
      </c>
      <c r="F19" s="13">
        <v>1.909266306677242</v>
      </c>
      <c r="G19" s="13">
        <v>1.8911701599894524</v>
      </c>
      <c r="H19" s="13">
        <v>1.8733899749995624</v>
      </c>
      <c r="I19" s="13">
        <v>1.8559225987251047</v>
      </c>
      <c r="J19" s="13">
        <v>1.8387649767541911</v>
      </c>
      <c r="K19" s="13">
        <v>1.8219141538529244</v>
      </c>
      <c r="L19" s="13">
        <v>1.803365451694501</v>
      </c>
      <c r="M19" s="13">
        <v>1.7805031735568155</v>
      </c>
      <c r="N19" s="13">
        <v>1.7771538946660743</v>
      </c>
      <c r="O19" s="13">
        <v>1.7609019591063317</v>
      </c>
      <c r="P19" s="13">
        <v>1.7449437857277847</v>
      </c>
      <c r="Q19" s="13">
        <v>1.7449437857277847</v>
      </c>
      <c r="R19" s="13">
        <v>1.7449437857277847</v>
      </c>
      <c r="S19" s="13">
        <v>1.7449437857277847</v>
      </c>
      <c r="T19" s="13">
        <v>1.7449437857277847</v>
      </c>
      <c r="U19" s="13">
        <v>1.7449437857277847</v>
      </c>
      <c r="V19" s="13">
        <v>1.7449437857277847</v>
      </c>
      <c r="W19" s="13">
        <v>1.7449437857277847</v>
      </c>
      <c r="X19" s="13">
        <v>1.7449437857277847</v>
      </c>
      <c r="Y19" s="13">
        <v>1.7449437857277847</v>
      </c>
      <c r="Z19" s="13">
        <v>1.7449437857277847</v>
      </c>
      <c r="AA19" s="13">
        <v>1.7449437857277847</v>
      </c>
      <c r="AB19" s="13">
        <v>1.7449437857277847</v>
      </c>
      <c r="AC19" s="13">
        <v>1.7449437857277847</v>
      </c>
      <c r="AD19" s="13">
        <v>1.7449437857277847</v>
      </c>
      <c r="AE19" s="13">
        <v>1.7449437857277847</v>
      </c>
      <c r="AF19" s="13">
        <v>1.7449437857277847</v>
      </c>
      <c r="AG19" s="13">
        <v>1.7449437857277847</v>
      </c>
      <c r="AH19" s="13">
        <v>1.7449437857277847</v>
      </c>
      <c r="AI19" s="13">
        <v>1.7449437857277847</v>
      </c>
      <c r="AJ19" s="13">
        <v>1.7449437857277847</v>
      </c>
      <c r="AK19" s="13">
        <v>1.7449437857277847</v>
      </c>
      <c r="AL19" s="13">
        <v>1.7449437857277847</v>
      </c>
      <c r="AM19" s="13">
        <v>1.7449437857277847</v>
      </c>
      <c r="AN19" s="13">
        <v>1.7449437857277847</v>
      </c>
      <c r="AO19" s="13">
        <v>1.7449437857277847</v>
      </c>
      <c r="AP19" s="13">
        <v>1.7449437857277847</v>
      </c>
      <c r="AQ19" s="13">
        <v>1.7449437857277847</v>
      </c>
      <c r="AR19" s="13">
        <v>1.7449437857277847</v>
      </c>
      <c r="AS19" s="13">
        <v>1.7449437857277847</v>
      </c>
      <c r="AT19" s="13">
        <v>1.7449437857277847</v>
      </c>
      <c r="AU19" s="13">
        <v>1.7449437857277847</v>
      </c>
      <c r="AV19" s="13">
        <v>1.7449437857277847</v>
      </c>
      <c r="AW19" s="13">
        <v>1.7449437857277847</v>
      </c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</row>
    <row r="20" spans="2:83" s="13" customFormat="1" x14ac:dyDescent="0.2">
      <c r="B20" s="13" t="s">
        <v>62</v>
      </c>
      <c r="D20" s="13">
        <v>11.754051705387143</v>
      </c>
      <c r="E20" s="13">
        <v>11.743609448116239</v>
      </c>
      <c r="F20" s="13">
        <v>11.733395573659314</v>
      </c>
      <c r="G20" s="13">
        <v>11.723411406487999</v>
      </c>
      <c r="H20" s="13">
        <v>11.713658302927845</v>
      </c>
      <c r="I20" s="13">
        <v>11.704137651813506</v>
      </c>
      <c r="J20" s="13">
        <v>11.694850875161702</v>
      </c>
      <c r="K20" s="13">
        <v>11.685799428862058</v>
      </c>
      <c r="L20" s="13">
        <v>11.687381313043</v>
      </c>
      <c r="M20" s="13">
        <v>11.713153254312804</v>
      </c>
      <c r="N20" s="13">
        <v>11.639557076430624</v>
      </c>
      <c r="O20" s="13">
        <v>11.634492179725335</v>
      </c>
      <c r="P20" s="13">
        <v>11.629694864886931</v>
      </c>
      <c r="Q20" s="13">
        <v>11.629694864886931</v>
      </c>
      <c r="R20" s="13">
        <v>11.629694864886931</v>
      </c>
      <c r="S20" s="13">
        <v>11.629694864886931</v>
      </c>
      <c r="T20" s="13">
        <v>11.629694864886931</v>
      </c>
      <c r="U20" s="13">
        <v>11.629694864886931</v>
      </c>
      <c r="V20" s="13">
        <v>11.629694864886931</v>
      </c>
      <c r="W20" s="13">
        <v>11.629694864886931</v>
      </c>
      <c r="X20" s="13">
        <v>11.629694864886931</v>
      </c>
      <c r="Y20" s="13">
        <v>11.629694864886931</v>
      </c>
      <c r="Z20" s="13">
        <v>11.629694864886931</v>
      </c>
      <c r="AA20" s="13">
        <v>11.629694864886931</v>
      </c>
      <c r="AB20" s="13">
        <v>11.629694864886931</v>
      </c>
      <c r="AC20" s="13">
        <v>11.629694864886931</v>
      </c>
      <c r="AD20" s="13">
        <v>11.629694864886931</v>
      </c>
      <c r="AE20" s="13">
        <v>11.629694864886931</v>
      </c>
      <c r="AF20" s="13">
        <v>11.629694864886931</v>
      </c>
      <c r="AG20" s="13">
        <v>11.629694864886931</v>
      </c>
      <c r="AH20" s="13">
        <v>11.629694864886931</v>
      </c>
      <c r="AI20" s="13">
        <v>11.629694864886931</v>
      </c>
      <c r="AJ20" s="13">
        <v>11.629694864886931</v>
      </c>
      <c r="AK20" s="13">
        <v>11.629694864886931</v>
      </c>
      <c r="AL20" s="13">
        <v>11.629694864886931</v>
      </c>
      <c r="AM20" s="13">
        <v>11.629694864886931</v>
      </c>
      <c r="AN20" s="13">
        <v>11.629694864886931</v>
      </c>
      <c r="AO20" s="13">
        <v>11.629694864886931</v>
      </c>
      <c r="AP20" s="13">
        <v>11.629694864886931</v>
      </c>
      <c r="AQ20" s="13">
        <v>11.629694864886931</v>
      </c>
      <c r="AR20" s="13">
        <v>11.629694864886931</v>
      </c>
      <c r="AS20" s="13">
        <v>11.629694864886931</v>
      </c>
      <c r="AT20" s="13">
        <v>11.629694864886931</v>
      </c>
      <c r="AU20" s="13">
        <v>11.629694864886931</v>
      </c>
      <c r="AV20" s="13">
        <v>11.629694864886931</v>
      </c>
      <c r="AW20" s="13">
        <v>11.629694864886931</v>
      </c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</row>
    <row r="21" spans="2:83" s="13" customFormat="1" x14ac:dyDescent="0.2">
      <c r="B21" s="13" t="s">
        <v>64</v>
      </c>
      <c r="D21" s="13">
        <v>9.0910363934076486</v>
      </c>
      <c r="E21" s="13">
        <v>9.0829599493644775</v>
      </c>
      <c r="F21" s="13">
        <v>9.0750601453876882</v>
      </c>
      <c r="G21" s="13">
        <v>9.0673380058746655</v>
      </c>
      <c r="H21" s="13">
        <v>9.0597945798598403</v>
      </c>
      <c r="I21" s="13">
        <v>9.0524309415214326</v>
      </c>
      <c r="J21" s="13">
        <v>9.0452481907019582</v>
      </c>
      <c r="K21" s="13">
        <v>9.0382474534425423</v>
      </c>
      <c r="L21" s="13">
        <v>9.0394709436074283</v>
      </c>
      <c r="M21" s="13">
        <v>9.0594039558048429</v>
      </c>
      <c r="N21" s="13">
        <v>9.0024818366656234</v>
      </c>
      <c r="O21" s="13">
        <v>8.9985644504373905</v>
      </c>
      <c r="P21" s="13">
        <v>8.994854022333131</v>
      </c>
      <c r="Q21" s="13">
        <v>8.994854022333131</v>
      </c>
      <c r="R21" s="13">
        <v>8.994854022333131</v>
      </c>
      <c r="S21" s="13">
        <v>8.994854022333131</v>
      </c>
      <c r="T21" s="13">
        <v>8.994854022333131</v>
      </c>
      <c r="U21" s="13">
        <v>8.994854022333131</v>
      </c>
      <c r="V21" s="13">
        <v>8.994854022333131</v>
      </c>
      <c r="W21" s="13">
        <v>8.994854022333131</v>
      </c>
      <c r="X21" s="13">
        <v>8.994854022333131</v>
      </c>
      <c r="Y21" s="13">
        <v>8.994854022333131</v>
      </c>
      <c r="Z21" s="13">
        <v>8.994854022333131</v>
      </c>
      <c r="AA21" s="13">
        <v>8.994854022333131</v>
      </c>
      <c r="AB21" s="13">
        <v>8.994854022333131</v>
      </c>
      <c r="AC21" s="13">
        <v>8.994854022333131</v>
      </c>
      <c r="AD21" s="13">
        <v>8.994854022333131</v>
      </c>
      <c r="AE21" s="13">
        <v>8.994854022333131</v>
      </c>
      <c r="AF21" s="13">
        <v>8.994854022333131</v>
      </c>
      <c r="AG21" s="13">
        <v>8.994854022333131</v>
      </c>
      <c r="AH21" s="13">
        <v>8.994854022333131</v>
      </c>
      <c r="AI21" s="13">
        <v>8.994854022333131</v>
      </c>
      <c r="AJ21" s="13">
        <v>8.994854022333131</v>
      </c>
      <c r="AK21" s="13">
        <v>8.994854022333131</v>
      </c>
      <c r="AL21" s="13">
        <v>8.994854022333131</v>
      </c>
      <c r="AM21" s="13">
        <v>8.994854022333131</v>
      </c>
      <c r="AN21" s="13">
        <v>8.994854022333131</v>
      </c>
      <c r="AO21" s="13">
        <v>8.994854022333131</v>
      </c>
      <c r="AP21" s="13">
        <v>8.994854022333131</v>
      </c>
      <c r="AQ21" s="13">
        <v>8.994854022333131</v>
      </c>
      <c r="AR21" s="13">
        <v>8.994854022333131</v>
      </c>
      <c r="AS21" s="13">
        <v>8.994854022333131</v>
      </c>
      <c r="AT21" s="13">
        <v>8.994854022333131</v>
      </c>
      <c r="AU21" s="13">
        <v>8.994854022333131</v>
      </c>
      <c r="AV21" s="13">
        <v>8.994854022333131</v>
      </c>
      <c r="AW21" s="13">
        <v>8.994854022333131</v>
      </c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</row>
    <row r="22" spans="2:83" s="13" customFormat="1" x14ac:dyDescent="0.2">
      <c r="B22" s="13" t="s">
        <v>64</v>
      </c>
      <c r="D22" s="13">
        <v>8.6427551195533088</v>
      </c>
      <c r="E22" s="13">
        <v>8.6721169199010522</v>
      </c>
      <c r="F22" s="13">
        <v>8.7022264837178493</v>
      </c>
      <c r="G22" s="13">
        <v>8.7331022709176622</v>
      </c>
      <c r="H22" s="13">
        <v>8.7647634020141663</v>
      </c>
      <c r="I22" s="13">
        <v>8.797229687608322</v>
      </c>
      <c r="J22" s="13">
        <v>8.8305216594720228</v>
      </c>
      <c r="K22" s="13">
        <v>8.8646606033289626</v>
      </c>
      <c r="L22" s="13">
        <v>8.88980048439978</v>
      </c>
      <c r="M22" s="13">
        <v>8.8925248348919972</v>
      </c>
      <c r="N22" s="13">
        <v>8.9925205341839209</v>
      </c>
      <c r="O22" s="13">
        <v>9.02746146062319</v>
      </c>
      <c r="P22" s="13">
        <v>9.0632920108858475</v>
      </c>
      <c r="Q22" s="13">
        <v>9.0632920108858475</v>
      </c>
      <c r="R22" s="13">
        <v>9.0632920108858475</v>
      </c>
      <c r="S22" s="13">
        <v>9.0632920108858475</v>
      </c>
      <c r="T22" s="13">
        <v>9.0632920108858475</v>
      </c>
      <c r="U22" s="13">
        <v>9.0632920108858475</v>
      </c>
      <c r="V22" s="13">
        <v>9.0632920108858475</v>
      </c>
      <c r="W22" s="13">
        <v>9.0632920108858475</v>
      </c>
      <c r="X22" s="13">
        <v>9.0632920108858475</v>
      </c>
      <c r="Y22" s="13">
        <v>9.0632920108858475</v>
      </c>
      <c r="Z22" s="13">
        <v>9.0632920108858475</v>
      </c>
      <c r="AA22" s="13">
        <v>9.0632920108858475</v>
      </c>
      <c r="AB22" s="13">
        <v>9.0632920108858475</v>
      </c>
      <c r="AC22" s="13">
        <v>9.0632920108858475</v>
      </c>
      <c r="AD22" s="13">
        <v>9.0632920108858475</v>
      </c>
      <c r="AE22" s="13">
        <v>9.0632920108858475</v>
      </c>
      <c r="AF22" s="13">
        <v>9.0632920108858475</v>
      </c>
      <c r="AG22" s="13">
        <v>9.0632920108858475</v>
      </c>
      <c r="AH22" s="13">
        <v>9.0632920108858475</v>
      </c>
      <c r="AI22" s="13">
        <v>9.0632920108858475</v>
      </c>
      <c r="AJ22" s="13">
        <v>9.0632920108858475</v>
      </c>
      <c r="AK22" s="13">
        <v>9.0632920108858475</v>
      </c>
      <c r="AL22" s="13">
        <v>9.0632920108858475</v>
      </c>
      <c r="AM22" s="13">
        <v>9.0632920108858475</v>
      </c>
      <c r="AN22" s="13">
        <v>9.0632920108858475</v>
      </c>
      <c r="AO22" s="13">
        <v>9.0632920108858475</v>
      </c>
      <c r="AP22" s="13">
        <v>9.0632920108858475</v>
      </c>
      <c r="AQ22" s="13">
        <v>9.0632920108858475</v>
      </c>
      <c r="AR22" s="13">
        <v>9.0632920108858475</v>
      </c>
      <c r="AS22" s="13">
        <v>9.0632920108858475</v>
      </c>
      <c r="AT22" s="13">
        <v>9.0632920108858475</v>
      </c>
      <c r="AU22" s="13">
        <v>9.0632920108858475</v>
      </c>
      <c r="AV22" s="13">
        <v>9.0632920108858475</v>
      </c>
      <c r="AW22" s="13">
        <v>9.0632920108858475</v>
      </c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</row>
    <row r="26" spans="2:83" x14ac:dyDescent="0.2">
      <c r="D26" t="s">
        <v>104</v>
      </c>
    </row>
    <row r="27" spans="2:83" x14ac:dyDescent="0.2">
      <c r="B27" s="8" t="s">
        <v>47</v>
      </c>
      <c r="C27" s="8" t="s">
        <v>48</v>
      </c>
      <c r="D27" s="8">
        <v>10.8</v>
      </c>
    </row>
    <row r="28" spans="2:83" x14ac:dyDescent="0.2">
      <c r="B28" s="8" t="s">
        <v>51</v>
      </c>
      <c r="C28" s="8" t="s">
        <v>48</v>
      </c>
      <c r="D28" s="8">
        <v>1.57</v>
      </c>
    </row>
    <row r="29" spans="2:83" x14ac:dyDescent="0.2">
      <c r="B29" s="8" t="s">
        <v>58</v>
      </c>
      <c r="C29" s="8" t="s">
        <v>84</v>
      </c>
      <c r="D29" s="8">
        <v>1.57</v>
      </c>
    </row>
    <row r="30" spans="2:83" x14ac:dyDescent="0.2">
      <c r="B30" s="8" t="s">
        <v>60</v>
      </c>
      <c r="C30" s="8" t="s">
        <v>84</v>
      </c>
      <c r="D30" s="8">
        <v>1</v>
      </c>
    </row>
    <row r="31" spans="2:83" x14ac:dyDescent="0.2">
      <c r="B31" s="8" t="s">
        <v>62</v>
      </c>
      <c r="C31" s="8" t="s">
        <v>48</v>
      </c>
      <c r="D31" s="8">
        <v>1</v>
      </c>
    </row>
    <row r="32" spans="2:83" x14ac:dyDescent="0.2">
      <c r="B32" s="8" t="s">
        <v>64</v>
      </c>
      <c r="C32" s="8" t="s">
        <v>48</v>
      </c>
      <c r="D32" s="8">
        <v>1</v>
      </c>
    </row>
    <row r="33" spans="2:9" x14ac:dyDescent="0.2">
      <c r="B33" s="8" t="s">
        <v>64</v>
      </c>
      <c r="C33" s="8" t="s">
        <v>84</v>
      </c>
      <c r="D33" s="8">
        <v>1</v>
      </c>
    </row>
    <row r="38" spans="2:9" ht="18" x14ac:dyDescent="0.2">
      <c r="B38" s="23" t="s">
        <v>223</v>
      </c>
      <c r="C38" s="23"/>
      <c r="D38" s="1"/>
      <c r="E38" s="1"/>
      <c r="F38" s="1"/>
      <c r="G38" s="1"/>
      <c r="H38" s="1"/>
      <c r="I38" s="1"/>
    </row>
    <row r="39" spans="2:9" x14ac:dyDescent="0.2">
      <c r="B39" s="154" t="s">
        <v>105</v>
      </c>
      <c r="C39" s="154" t="s">
        <v>106</v>
      </c>
      <c r="D39" s="154"/>
      <c r="E39" s="155" t="s">
        <v>224</v>
      </c>
      <c r="F39" s="150" t="s">
        <v>225</v>
      </c>
      <c r="G39" s="156" t="s">
        <v>107</v>
      </c>
      <c r="H39" s="157" t="s">
        <v>226</v>
      </c>
      <c r="I39" s="150" t="s">
        <v>108</v>
      </c>
    </row>
    <row r="40" spans="2:9" x14ac:dyDescent="0.2">
      <c r="B40" s="154"/>
      <c r="C40" s="154"/>
      <c r="D40" s="154"/>
      <c r="E40" s="155"/>
      <c r="F40" s="150"/>
      <c r="G40" s="156"/>
      <c r="H40" s="157"/>
      <c r="I40" s="150"/>
    </row>
    <row r="41" spans="2:9" x14ac:dyDescent="0.2">
      <c r="B41" s="142" t="s">
        <v>109</v>
      </c>
      <c r="C41" s="146" t="s">
        <v>48</v>
      </c>
      <c r="D41" s="24" t="s">
        <v>110</v>
      </c>
      <c r="E41" s="25">
        <v>0.14366999999999999</v>
      </c>
      <c r="F41" s="26">
        <f>1-F42-F43</f>
        <v>4.9999999999999933E-2</v>
      </c>
      <c r="G41" s="27">
        <v>1.57</v>
      </c>
      <c r="H41" s="27">
        <f t="shared" ref="H41:H63" si="0">E41/G41</f>
        <v>9.1509554140127375E-2</v>
      </c>
      <c r="I41" s="28"/>
    </row>
    <row r="42" spans="2:9" x14ac:dyDescent="0.2">
      <c r="B42" s="142"/>
      <c r="C42" s="146"/>
      <c r="D42" s="24" t="s">
        <v>111</v>
      </c>
      <c r="E42" s="25">
        <v>0.17560999999999999</v>
      </c>
      <c r="F42" s="26">
        <v>0.05</v>
      </c>
      <c r="G42" s="27">
        <v>1.57</v>
      </c>
      <c r="H42" s="27">
        <f t="shared" si="0"/>
        <v>0.11185350318471336</v>
      </c>
      <c r="I42" s="28"/>
    </row>
    <row r="43" spans="2:9" x14ac:dyDescent="0.2">
      <c r="B43" s="142"/>
      <c r="C43" s="146"/>
      <c r="D43" s="24" t="s">
        <v>112</v>
      </c>
      <c r="E43" s="25">
        <v>0.22520000000000001</v>
      </c>
      <c r="F43" s="26">
        <v>0.9</v>
      </c>
      <c r="G43" s="27">
        <v>1.57</v>
      </c>
      <c r="H43" s="27">
        <f t="shared" si="0"/>
        <v>0.14343949044585988</v>
      </c>
      <c r="I43" s="28"/>
    </row>
    <row r="44" spans="2:9" x14ac:dyDescent="0.2">
      <c r="B44" s="142"/>
      <c r="C44" s="146" t="s">
        <v>84</v>
      </c>
      <c r="D44" s="24" t="s">
        <v>110</v>
      </c>
      <c r="E44" s="25">
        <v>0.15859000000000001</v>
      </c>
      <c r="F44" s="26">
        <v>0.48</v>
      </c>
      <c r="G44" s="27">
        <v>1.57</v>
      </c>
      <c r="H44" s="27">
        <f t="shared" si="0"/>
        <v>0.10101273885350319</v>
      </c>
      <c r="I44" s="28"/>
    </row>
    <row r="45" spans="2:9" x14ac:dyDescent="0.2">
      <c r="B45" s="142"/>
      <c r="C45" s="146"/>
      <c r="D45" s="24" t="s">
        <v>111</v>
      </c>
      <c r="E45" s="25">
        <v>0.19930999999999999</v>
      </c>
      <c r="F45" s="26">
        <v>5.0767021864369516E-2</v>
      </c>
      <c r="G45" s="27">
        <v>1.57</v>
      </c>
      <c r="H45" s="27">
        <f t="shared" si="0"/>
        <v>0.12694904458598724</v>
      </c>
      <c r="I45" s="28"/>
    </row>
    <row r="46" spans="2:9" x14ac:dyDescent="0.2">
      <c r="B46" s="143"/>
      <c r="C46" s="147"/>
      <c r="D46" s="29" t="s">
        <v>112</v>
      </c>
      <c r="E46" s="30">
        <v>0.29074</v>
      </c>
      <c r="F46" s="31">
        <f>1-F44-F45</f>
        <v>0.46923297813563047</v>
      </c>
      <c r="G46" s="32">
        <v>1.57</v>
      </c>
      <c r="H46" s="32">
        <f t="shared" si="0"/>
        <v>0.18518471337579617</v>
      </c>
      <c r="I46" s="33"/>
    </row>
    <row r="47" spans="2:9" x14ac:dyDescent="0.2">
      <c r="B47" s="148" t="s">
        <v>227</v>
      </c>
      <c r="C47" s="149" t="s">
        <v>61</v>
      </c>
      <c r="D47" s="149"/>
      <c r="E47" s="34" t="s">
        <v>91</v>
      </c>
      <c r="F47" s="35" t="s">
        <v>91</v>
      </c>
      <c r="G47" s="36">
        <v>1.57</v>
      </c>
      <c r="H47" s="36" t="s">
        <v>91</v>
      </c>
      <c r="I47" s="37">
        <f>1 - (0.225/0.27)^(1/14)</f>
        <v>1.2938536405764589E-2</v>
      </c>
    </row>
    <row r="48" spans="2:9" x14ac:dyDescent="0.2">
      <c r="B48" s="142"/>
      <c r="C48" s="141" t="s">
        <v>84</v>
      </c>
      <c r="D48" s="141"/>
      <c r="E48" s="25">
        <v>0.19126000000000001</v>
      </c>
      <c r="F48" s="26" t="s">
        <v>91</v>
      </c>
      <c r="G48" s="27">
        <v>1.57</v>
      </c>
      <c r="H48" s="27">
        <f t="shared" si="0"/>
        <v>0.12182165605095542</v>
      </c>
      <c r="I48" s="151">
        <v>1.8100000000000002E-2</v>
      </c>
    </row>
    <row r="49" spans="2:9" x14ac:dyDescent="0.2">
      <c r="B49" s="143"/>
      <c r="C49" s="153" t="s">
        <v>48</v>
      </c>
      <c r="D49" s="153"/>
      <c r="E49" s="30">
        <v>0.18232000000000001</v>
      </c>
      <c r="F49" s="31" t="s">
        <v>91</v>
      </c>
      <c r="G49" s="32">
        <v>1.57</v>
      </c>
      <c r="H49" s="32">
        <f t="shared" si="0"/>
        <v>0.11612738853503185</v>
      </c>
      <c r="I49" s="152"/>
    </row>
    <row r="50" spans="2:9" x14ac:dyDescent="0.2">
      <c r="B50" s="142" t="s">
        <v>113</v>
      </c>
      <c r="C50" s="146" t="s">
        <v>48</v>
      </c>
      <c r="D50" s="24" t="s">
        <v>114</v>
      </c>
      <c r="E50" s="25">
        <v>0.14447727599999999</v>
      </c>
      <c r="F50" s="26">
        <v>6.2E-2</v>
      </c>
      <c r="G50" s="27">
        <v>1.57</v>
      </c>
      <c r="H50" s="27">
        <f t="shared" si="0"/>
        <v>9.2023742675159226E-2</v>
      </c>
      <c r="I50" s="28"/>
    </row>
    <row r="51" spans="2:9" x14ac:dyDescent="0.2">
      <c r="B51" s="142"/>
      <c r="C51" s="146"/>
      <c r="D51" s="24" t="s">
        <v>115</v>
      </c>
      <c r="E51" s="25">
        <v>0.22833114899999998</v>
      </c>
      <c r="F51" s="26">
        <v>0.25700000000000001</v>
      </c>
      <c r="G51" s="27">
        <v>1.57</v>
      </c>
      <c r="H51" s="27">
        <f t="shared" si="0"/>
        <v>0.14543385286624202</v>
      </c>
      <c r="I51" s="28"/>
    </row>
    <row r="52" spans="2:9" x14ac:dyDescent="0.2">
      <c r="B52" s="142"/>
      <c r="C52" s="146"/>
      <c r="D52" s="24" t="s">
        <v>116</v>
      </c>
      <c r="E52" s="25">
        <v>0.26774889400000002</v>
      </c>
      <c r="F52" s="26">
        <v>0.68099999999999994</v>
      </c>
      <c r="G52" s="27">
        <v>1.57</v>
      </c>
      <c r="H52" s="27">
        <f t="shared" si="0"/>
        <v>0.17054069681528664</v>
      </c>
      <c r="I52" s="28"/>
    </row>
    <row r="53" spans="2:9" x14ac:dyDescent="0.2">
      <c r="B53" s="142"/>
      <c r="C53" s="146" t="s">
        <v>84</v>
      </c>
      <c r="D53" s="24" t="s">
        <v>114</v>
      </c>
      <c r="E53" s="25">
        <v>0.19071411999999999</v>
      </c>
      <c r="F53" s="26">
        <v>0.38400000000000001</v>
      </c>
      <c r="G53" s="27">
        <v>1.57</v>
      </c>
      <c r="H53" s="27">
        <f t="shared" si="0"/>
        <v>0.12147396178343947</v>
      </c>
      <c r="I53" s="28"/>
    </row>
    <row r="54" spans="2:9" x14ac:dyDescent="0.2">
      <c r="B54" s="142"/>
      <c r="C54" s="146"/>
      <c r="D54" s="24" t="s">
        <v>115</v>
      </c>
      <c r="E54" s="25">
        <v>0.21240048899999997</v>
      </c>
      <c r="F54" s="26">
        <v>0.48599999999999999</v>
      </c>
      <c r="G54" s="27">
        <v>1.57</v>
      </c>
      <c r="H54" s="27">
        <f t="shared" si="0"/>
        <v>0.1352869356687898</v>
      </c>
      <c r="I54" s="28"/>
    </row>
    <row r="55" spans="2:9" x14ac:dyDescent="0.2">
      <c r="B55" s="143"/>
      <c r="C55" s="147"/>
      <c r="D55" s="29" t="s">
        <v>116</v>
      </c>
      <c r="E55" s="30">
        <v>0.25748098699999999</v>
      </c>
      <c r="F55" s="31">
        <v>0.13</v>
      </c>
      <c r="G55" s="32">
        <v>1.57</v>
      </c>
      <c r="H55" s="32">
        <f t="shared" si="0"/>
        <v>0.16400062866242038</v>
      </c>
      <c r="I55" s="33"/>
    </row>
    <row r="56" spans="2:9" x14ac:dyDescent="0.2">
      <c r="B56" s="148" t="s">
        <v>228</v>
      </c>
      <c r="C56" s="149" t="s">
        <v>61</v>
      </c>
      <c r="D56" s="149"/>
      <c r="E56" s="34" t="s">
        <v>91</v>
      </c>
      <c r="F56" s="35" t="s">
        <v>91</v>
      </c>
      <c r="G56" s="36">
        <v>1.57</v>
      </c>
      <c r="H56" s="36" t="s">
        <v>91</v>
      </c>
      <c r="I56" s="37">
        <f>I47</f>
        <v>1.2938536405764589E-2</v>
      </c>
    </row>
    <row r="57" spans="2:9" x14ac:dyDescent="0.2">
      <c r="B57" s="142"/>
      <c r="C57" s="141" t="s">
        <v>84</v>
      </c>
      <c r="D57" s="141"/>
      <c r="E57" s="25">
        <v>0.20993975200000001</v>
      </c>
      <c r="F57" s="26" t="s">
        <v>91</v>
      </c>
      <c r="G57" s="27">
        <v>1.57</v>
      </c>
      <c r="H57" s="27">
        <f t="shared" si="0"/>
        <v>0.13371958726114649</v>
      </c>
      <c r="I57" s="139">
        <f>I48*34/47</f>
        <v>1.3093617021276597E-2</v>
      </c>
    </row>
    <row r="58" spans="2:9" x14ac:dyDescent="0.2">
      <c r="B58" s="142"/>
      <c r="C58" s="141" t="s">
        <v>48</v>
      </c>
      <c r="D58" s="141"/>
      <c r="E58" s="30">
        <v>0.24998960899999997</v>
      </c>
      <c r="F58" s="31" t="s">
        <v>91</v>
      </c>
      <c r="G58" s="32">
        <v>1.57</v>
      </c>
      <c r="H58" s="32">
        <f t="shared" si="0"/>
        <v>0.15922905031847132</v>
      </c>
      <c r="I58" s="140"/>
    </row>
    <row r="59" spans="2:9" ht="29" x14ac:dyDescent="0.2">
      <c r="B59" s="38" t="s">
        <v>117</v>
      </c>
      <c r="C59" s="39"/>
      <c r="D59" s="39"/>
      <c r="E59" s="40">
        <v>0.1167</v>
      </c>
      <c r="F59" s="41" t="s">
        <v>91</v>
      </c>
      <c r="G59" s="32">
        <v>1</v>
      </c>
      <c r="H59" s="32">
        <f t="shared" si="0"/>
        <v>0.1167</v>
      </c>
      <c r="I59" s="42">
        <f>I48</f>
        <v>1.8100000000000002E-2</v>
      </c>
    </row>
    <row r="60" spans="2:9" x14ac:dyDescent="0.2">
      <c r="B60" s="142" t="s">
        <v>62</v>
      </c>
      <c r="C60" s="144" t="s">
        <v>118</v>
      </c>
      <c r="D60" s="144"/>
      <c r="E60" s="43">
        <v>0.59050999999999998</v>
      </c>
      <c r="F60" s="41"/>
      <c r="G60" s="36">
        <v>1</v>
      </c>
      <c r="H60" s="36">
        <f t="shared" si="0"/>
        <v>0.59050999999999998</v>
      </c>
      <c r="I60" s="134">
        <f>1 - (100%-14%)^(1/29)</f>
        <v>5.1872886114026073E-3</v>
      </c>
    </row>
    <row r="61" spans="2:9" x14ac:dyDescent="0.2">
      <c r="B61" s="142"/>
      <c r="C61" s="144" t="s">
        <v>111</v>
      </c>
      <c r="D61" s="144"/>
      <c r="E61" s="25">
        <v>0.72677999999999998</v>
      </c>
      <c r="F61" s="41"/>
      <c r="G61" s="27">
        <v>1</v>
      </c>
      <c r="H61" s="27">
        <f t="shared" si="0"/>
        <v>0.72677999999999998</v>
      </c>
      <c r="I61" s="139"/>
    </row>
    <row r="62" spans="2:9" x14ac:dyDescent="0.2">
      <c r="B62" s="142"/>
      <c r="C62" s="144" t="s">
        <v>119</v>
      </c>
      <c r="D62" s="144"/>
      <c r="E62" s="25">
        <v>0.97316999999999998</v>
      </c>
      <c r="F62" s="41"/>
      <c r="G62" s="27">
        <v>1</v>
      </c>
      <c r="H62" s="27">
        <f t="shared" si="0"/>
        <v>0.97316999999999998</v>
      </c>
      <c r="I62" s="139"/>
    </row>
    <row r="63" spans="2:9" x14ac:dyDescent="0.2">
      <c r="B63" s="143"/>
      <c r="C63" s="145" t="s">
        <v>120</v>
      </c>
      <c r="D63" s="145"/>
      <c r="E63" s="30">
        <f>AVERAGE(E60:E62)</f>
        <v>0.76348666666666665</v>
      </c>
      <c r="F63" s="31"/>
      <c r="G63" s="32">
        <v>1</v>
      </c>
      <c r="H63" s="32">
        <f t="shared" si="0"/>
        <v>0.76348666666666665</v>
      </c>
      <c r="I63" s="140"/>
    </row>
    <row r="64" spans="2:9" x14ac:dyDescent="0.2">
      <c r="B64" s="128" t="s">
        <v>121</v>
      </c>
      <c r="C64" s="133" t="s">
        <v>122</v>
      </c>
      <c r="D64" s="133"/>
      <c r="E64" s="44">
        <f>G64*H64</f>
        <v>1.0402499999999999</v>
      </c>
      <c r="F64" s="44" t="s">
        <v>91</v>
      </c>
      <c r="G64" s="27">
        <v>9.5</v>
      </c>
      <c r="H64" s="27">
        <v>0.1095</v>
      </c>
      <c r="I64" s="134">
        <f>1 - (100%-8.7%)^(1/29)</f>
        <v>3.133679688497315E-3</v>
      </c>
    </row>
    <row r="65" spans="2:9" x14ac:dyDescent="0.2">
      <c r="B65" s="128"/>
      <c r="C65" s="133" t="s">
        <v>123</v>
      </c>
      <c r="D65" s="133"/>
      <c r="E65" s="44">
        <f t="shared" ref="E65:E67" si="1">G65*H65</f>
        <v>1.3675200000000001</v>
      </c>
      <c r="F65" s="45" t="s">
        <v>91</v>
      </c>
      <c r="G65" s="46">
        <v>16.8</v>
      </c>
      <c r="H65" s="46">
        <v>8.14E-2</v>
      </c>
      <c r="I65" s="135"/>
    </row>
    <row r="66" spans="2:9" x14ac:dyDescent="0.2">
      <c r="B66" s="128"/>
      <c r="C66" s="137" t="s">
        <v>124</v>
      </c>
      <c r="D66" s="137"/>
      <c r="E66" s="44">
        <f t="shared" si="1"/>
        <v>1.09728</v>
      </c>
      <c r="F66" s="47" t="s">
        <v>91</v>
      </c>
      <c r="G66" s="27">
        <v>10.8</v>
      </c>
      <c r="H66" s="27">
        <v>0.1016</v>
      </c>
      <c r="I66" s="135"/>
    </row>
    <row r="67" spans="2:9" x14ac:dyDescent="0.2">
      <c r="B67" s="132"/>
      <c r="C67" s="138" t="s">
        <v>125</v>
      </c>
      <c r="D67" s="138"/>
      <c r="E67" s="44">
        <f t="shared" si="1"/>
        <v>0.47465999999999997</v>
      </c>
      <c r="F67" s="48" t="s">
        <v>91</v>
      </c>
      <c r="G67" s="32">
        <v>16.2</v>
      </c>
      <c r="H67" s="32">
        <v>2.93E-2</v>
      </c>
      <c r="I67" s="136"/>
    </row>
    <row r="68" spans="2:9" x14ac:dyDescent="0.2">
      <c r="B68" s="128" t="s">
        <v>126</v>
      </c>
      <c r="C68" s="129" t="s">
        <v>122</v>
      </c>
      <c r="D68" s="129"/>
      <c r="E68" s="49" t="s">
        <v>91</v>
      </c>
      <c r="F68" s="49" t="s">
        <v>91</v>
      </c>
      <c r="G68" s="46" t="s">
        <v>91</v>
      </c>
      <c r="H68" s="46">
        <v>6.4200000000000007E-2</v>
      </c>
      <c r="I68" s="130">
        <f>I64</f>
        <v>3.133679688497315E-3</v>
      </c>
    </row>
    <row r="69" spans="2:9" x14ac:dyDescent="0.2">
      <c r="B69" s="128"/>
      <c r="C69" s="129" t="s">
        <v>127</v>
      </c>
      <c r="D69" s="129"/>
      <c r="E69" s="49" t="s">
        <v>91</v>
      </c>
      <c r="F69" s="49" t="s">
        <v>91</v>
      </c>
      <c r="G69" s="46" t="s">
        <v>91</v>
      </c>
      <c r="H69" s="46">
        <v>4.7399999999999998E-2</v>
      </c>
      <c r="I69" s="131"/>
    </row>
  </sheetData>
  <mergeCells count="39">
    <mergeCell ref="I39:I40"/>
    <mergeCell ref="B41:B46"/>
    <mergeCell ref="C41:C43"/>
    <mergeCell ref="C44:C46"/>
    <mergeCell ref="B47:B49"/>
    <mergeCell ref="C47:D47"/>
    <mergeCell ref="C48:D48"/>
    <mergeCell ref="I48:I49"/>
    <mergeCell ref="C49:D49"/>
    <mergeCell ref="B39:B40"/>
    <mergeCell ref="C39:D40"/>
    <mergeCell ref="E39:E40"/>
    <mergeCell ref="F39:F40"/>
    <mergeCell ref="G39:G40"/>
    <mergeCell ref="H39:H40"/>
    <mergeCell ref="B50:B55"/>
    <mergeCell ref="C50:C52"/>
    <mergeCell ref="C53:C55"/>
    <mergeCell ref="B56:B58"/>
    <mergeCell ref="C56:D56"/>
    <mergeCell ref="C57:D57"/>
    <mergeCell ref="I57:I58"/>
    <mergeCell ref="C58:D58"/>
    <mergeCell ref="B60:B63"/>
    <mergeCell ref="C60:D60"/>
    <mergeCell ref="I60:I63"/>
    <mergeCell ref="C61:D61"/>
    <mergeCell ref="C62:D62"/>
    <mergeCell ref="C63:D63"/>
    <mergeCell ref="B68:B69"/>
    <mergeCell ref="C68:D68"/>
    <mergeCell ref="I68:I69"/>
    <mergeCell ref="C69:D69"/>
    <mergeCell ref="B64:B67"/>
    <mergeCell ref="C64:D64"/>
    <mergeCell ref="I64:I67"/>
    <mergeCell ref="C65:D65"/>
    <mergeCell ref="C66:D66"/>
    <mergeCell ref="C67:D6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7"/>
  <sheetViews>
    <sheetView showGridLines="0" zoomScale="60" workbookViewId="0">
      <selection activeCell="C6" sqref="C6"/>
    </sheetView>
  </sheetViews>
  <sheetFormatPr baseColWidth="10" defaultRowHeight="16" x14ac:dyDescent="0.2"/>
  <cols>
    <col min="21" max="43" width="10.83203125" style="14"/>
  </cols>
  <sheetData>
    <row r="2" spans="1:43" s="2" customFormat="1" ht="21" x14ac:dyDescent="0.25">
      <c r="A2" s="2" t="s">
        <v>229</v>
      </c>
    </row>
    <row r="4" spans="1:43" x14ac:dyDescent="0.2">
      <c r="J4" s="51" t="s">
        <v>128</v>
      </c>
      <c r="K4" s="51"/>
      <c r="L4" s="51"/>
      <c r="M4" s="51"/>
      <c r="N4" s="51"/>
      <c r="P4" s="51" t="s">
        <v>129</v>
      </c>
      <c r="Q4" s="51"/>
      <c r="R4" s="51"/>
      <c r="S4" s="51"/>
      <c r="T4" s="51"/>
    </row>
    <row r="5" spans="1:43" x14ac:dyDescent="0.2">
      <c r="J5" s="51"/>
      <c r="K5" s="51"/>
      <c r="L5" s="51"/>
      <c r="M5" s="51"/>
      <c r="N5" s="51"/>
      <c r="P5" s="51"/>
      <c r="Q5" s="51"/>
      <c r="R5" s="51"/>
      <c r="S5" s="51"/>
      <c r="T5" s="51"/>
    </row>
    <row r="6" spans="1:43" s="21" customFormat="1" ht="80" x14ac:dyDescent="0.2">
      <c r="B6" s="21" t="s">
        <v>29</v>
      </c>
      <c r="C6" s="21" t="s">
        <v>30</v>
      </c>
      <c r="D6" s="21" t="s">
        <v>31</v>
      </c>
      <c r="E6" s="21" t="s">
        <v>35</v>
      </c>
      <c r="F6" s="21" t="s">
        <v>130</v>
      </c>
      <c r="G6" s="21" t="s">
        <v>131</v>
      </c>
      <c r="H6" s="21" t="s">
        <v>132</v>
      </c>
      <c r="J6" s="21" t="s">
        <v>29</v>
      </c>
      <c r="K6" s="21" t="s">
        <v>30</v>
      </c>
      <c r="L6" s="21" t="s">
        <v>31</v>
      </c>
      <c r="M6" s="21" t="s">
        <v>133</v>
      </c>
      <c r="N6" s="21" t="s">
        <v>134</v>
      </c>
      <c r="P6" s="21" t="s">
        <v>29</v>
      </c>
      <c r="Q6" s="21" t="s">
        <v>30</v>
      </c>
      <c r="R6" s="21" t="s">
        <v>31</v>
      </c>
      <c r="S6" s="21" t="s">
        <v>133</v>
      </c>
      <c r="T6" s="21" t="s">
        <v>134</v>
      </c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</row>
    <row r="7" spans="1:43" s="13" customFormat="1" x14ac:dyDescent="0.2">
      <c r="B7" s="13" t="s">
        <v>47</v>
      </c>
      <c r="C7" s="13" t="s">
        <v>48</v>
      </c>
      <c r="D7" s="13" t="s">
        <v>49</v>
      </c>
      <c r="E7" s="13">
        <v>134.84069674767193</v>
      </c>
      <c r="F7" s="13">
        <v>34.301017627712646</v>
      </c>
      <c r="G7" s="13">
        <v>40.83157871869949</v>
      </c>
      <c r="H7" s="13">
        <v>-302.81346584190254</v>
      </c>
      <c r="J7" s="13" t="s">
        <v>58</v>
      </c>
      <c r="K7" s="13" t="s">
        <v>59</v>
      </c>
      <c r="L7" s="13" t="s">
        <v>52</v>
      </c>
      <c r="M7" s="13">
        <v>1136.6343693542512</v>
      </c>
      <c r="N7" s="13">
        <v>755.63003257524281</v>
      </c>
      <c r="P7" s="13" t="s">
        <v>62</v>
      </c>
      <c r="Q7" s="13" t="s">
        <v>48</v>
      </c>
      <c r="R7" s="13" t="s">
        <v>61</v>
      </c>
      <c r="S7" s="13">
        <v>3163.5627665724774</v>
      </c>
      <c r="T7" s="13">
        <v>-392.5861134000366</v>
      </c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</row>
    <row r="8" spans="1:43" s="13" customFormat="1" x14ac:dyDescent="0.2">
      <c r="B8" s="13" t="s">
        <v>47</v>
      </c>
      <c r="C8" s="13" t="s">
        <v>48</v>
      </c>
      <c r="D8" s="13" t="s">
        <v>50</v>
      </c>
      <c r="E8" s="13">
        <v>963.46395861264318</v>
      </c>
      <c r="F8" s="13">
        <v>54.753272355239162</v>
      </c>
      <c r="G8" s="13">
        <v>94.836274111789677</v>
      </c>
      <c r="H8" s="13">
        <v>-98.432612101391769</v>
      </c>
      <c r="J8" s="13" t="s">
        <v>58</v>
      </c>
      <c r="K8" s="13" t="s">
        <v>59</v>
      </c>
      <c r="L8" s="13" t="s">
        <v>53</v>
      </c>
      <c r="M8" s="13">
        <v>1209.8112846740726</v>
      </c>
      <c r="N8" s="13">
        <v>736.6575463730469</v>
      </c>
      <c r="P8" s="13" t="s">
        <v>64</v>
      </c>
      <c r="Q8" s="13" t="s">
        <v>48</v>
      </c>
      <c r="R8" s="13" t="s">
        <v>61</v>
      </c>
      <c r="S8" s="13">
        <v>2548.5853486499373</v>
      </c>
      <c r="T8" s="13">
        <v>-502.11034747763807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</row>
    <row r="9" spans="1:43" s="13" customFormat="1" x14ac:dyDescent="0.2">
      <c r="B9" s="13" t="s">
        <v>51</v>
      </c>
      <c r="C9" s="13" t="s">
        <v>48</v>
      </c>
      <c r="D9" s="13" t="s">
        <v>52</v>
      </c>
      <c r="E9" s="13">
        <v>136.23793954569442</v>
      </c>
      <c r="F9" s="13">
        <v>230.02647972835959</v>
      </c>
      <c r="G9" s="13">
        <v>41.07217750249103</v>
      </c>
      <c r="H9" s="13">
        <v>-301.4738599207555</v>
      </c>
      <c r="J9" s="13" t="s">
        <v>51</v>
      </c>
      <c r="K9" s="13" t="s">
        <v>48</v>
      </c>
      <c r="L9" s="13" t="s">
        <v>53</v>
      </c>
      <c r="M9" s="13">
        <v>987.9995425906834</v>
      </c>
      <c r="N9" s="13">
        <v>439.09027855956418</v>
      </c>
      <c r="P9" s="13" t="s">
        <v>58</v>
      </c>
      <c r="Q9" s="13" t="s">
        <v>59</v>
      </c>
      <c r="R9" s="13" t="s">
        <v>56</v>
      </c>
      <c r="S9" s="13">
        <v>2266.2893486439084</v>
      </c>
      <c r="T9" s="13">
        <v>-734.54000045432326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</row>
    <row r="10" spans="1:43" s="13" customFormat="1" x14ac:dyDescent="0.2">
      <c r="B10" s="13" t="s">
        <v>51</v>
      </c>
      <c r="C10" s="13" t="s">
        <v>48</v>
      </c>
      <c r="D10" s="13" t="s">
        <v>53</v>
      </c>
      <c r="E10" s="13">
        <v>159.27222949845878</v>
      </c>
      <c r="F10" s="13">
        <v>439.09027855956418</v>
      </c>
      <c r="G10" s="13">
        <v>46.403624208158526</v>
      </c>
      <c r="H10" s="13">
        <v>-291.34786619287922</v>
      </c>
      <c r="J10" s="13" t="s">
        <v>51</v>
      </c>
      <c r="K10" s="13" t="s">
        <v>48</v>
      </c>
      <c r="L10" s="13" t="s">
        <v>54</v>
      </c>
      <c r="M10" s="13">
        <v>565.42585856346852</v>
      </c>
      <c r="N10" s="13">
        <v>250.39277930324687</v>
      </c>
      <c r="P10" s="13" t="s">
        <v>58</v>
      </c>
      <c r="Q10" s="13" t="s">
        <v>59</v>
      </c>
      <c r="R10" s="13" t="s">
        <v>55</v>
      </c>
      <c r="S10" s="13">
        <v>2129.2100654062697</v>
      </c>
      <c r="T10" s="13">
        <v>-665.68302545693871</v>
      </c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</row>
    <row r="11" spans="1:43" s="13" customFormat="1" x14ac:dyDescent="0.2">
      <c r="B11" s="13" t="s">
        <v>51</v>
      </c>
      <c r="C11" s="13" t="s">
        <v>48</v>
      </c>
      <c r="D11" s="13" t="s">
        <v>54</v>
      </c>
      <c r="E11" s="13">
        <v>3803.4611308775507</v>
      </c>
      <c r="F11" s="13">
        <v>250.39277930324687</v>
      </c>
      <c r="G11" s="13">
        <v>1107.2548921421189</v>
      </c>
      <c r="H11" s="13">
        <v>-291.11770938136243</v>
      </c>
      <c r="J11" s="13" t="s">
        <v>51</v>
      </c>
      <c r="K11" s="13" t="s">
        <v>48</v>
      </c>
      <c r="L11" s="13" t="s">
        <v>52</v>
      </c>
      <c r="M11" s="13">
        <v>447.41273235232745</v>
      </c>
      <c r="N11" s="13">
        <v>230.02647972835959</v>
      </c>
      <c r="P11" s="13" t="s">
        <v>51</v>
      </c>
      <c r="Q11" s="13" t="s">
        <v>48</v>
      </c>
      <c r="R11" s="13" t="s">
        <v>56</v>
      </c>
      <c r="S11" s="13">
        <v>2039.0936449011574</v>
      </c>
      <c r="T11" s="13">
        <v>-1015.853971012623</v>
      </c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</row>
    <row r="12" spans="1:43" s="13" customFormat="1" x14ac:dyDescent="0.2">
      <c r="B12" s="13" t="s">
        <v>51</v>
      </c>
      <c r="C12" s="13" t="s">
        <v>48</v>
      </c>
      <c r="D12" s="13" t="s">
        <v>55</v>
      </c>
      <c r="E12" s="13">
        <v>282.89395361687491</v>
      </c>
      <c r="F12" s="13">
        <v>-454.10168890139039</v>
      </c>
      <c r="G12" s="13">
        <v>23.719132521280521</v>
      </c>
      <c r="H12" s="13">
        <v>-83.844607557090086</v>
      </c>
      <c r="J12" s="13" t="s">
        <v>58</v>
      </c>
      <c r="K12" s="13" t="s">
        <v>59</v>
      </c>
      <c r="L12" s="13" t="s">
        <v>54</v>
      </c>
      <c r="M12" s="13">
        <v>336.53666229707068</v>
      </c>
      <c r="N12" s="13">
        <v>215.61876873409787</v>
      </c>
      <c r="P12" s="13" t="s">
        <v>58</v>
      </c>
      <c r="Q12" s="13" t="s">
        <v>59</v>
      </c>
      <c r="R12" s="13" t="s">
        <v>53</v>
      </c>
      <c r="S12" s="13">
        <v>1209.8112846740726</v>
      </c>
      <c r="T12" s="13">
        <v>736.6575463730469</v>
      </c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</row>
    <row r="13" spans="1:43" s="13" customFormat="1" x14ac:dyDescent="0.2">
      <c r="B13" s="13" t="s">
        <v>51</v>
      </c>
      <c r="C13" s="13" t="s">
        <v>48</v>
      </c>
      <c r="D13" s="13" t="s">
        <v>56</v>
      </c>
      <c r="E13" s="13">
        <v>330.7239587918242</v>
      </c>
      <c r="F13" s="13">
        <v>-1015.853971012623</v>
      </c>
      <c r="G13" s="13">
        <v>27.423013564617811</v>
      </c>
      <c r="H13" s="13">
        <v>-82.918134098289983</v>
      </c>
      <c r="J13" s="13" t="s">
        <v>64</v>
      </c>
      <c r="K13" s="13" t="s">
        <v>48</v>
      </c>
      <c r="L13" s="13" t="s">
        <v>63</v>
      </c>
      <c r="M13" s="13">
        <v>375.7497080640851</v>
      </c>
      <c r="N13" s="13">
        <v>149.45634006758371</v>
      </c>
      <c r="P13" s="13" t="s">
        <v>51</v>
      </c>
      <c r="Q13" s="13" t="s">
        <v>48</v>
      </c>
      <c r="R13" s="13" t="s">
        <v>57</v>
      </c>
      <c r="S13" s="13">
        <v>1166.9603326296337</v>
      </c>
      <c r="T13" s="13">
        <v>-512.53135787539713</v>
      </c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</row>
    <row r="14" spans="1:43" s="13" customFormat="1" x14ac:dyDescent="0.2">
      <c r="B14" s="13" t="s">
        <v>51</v>
      </c>
      <c r="C14" s="13" t="s">
        <v>48</v>
      </c>
      <c r="D14" s="13" t="s">
        <v>57</v>
      </c>
      <c r="E14" s="13">
        <v>7897.7717978564724</v>
      </c>
      <c r="F14" s="13">
        <v>-512.53135787539713</v>
      </c>
      <c r="G14" s="13">
        <v>722.13603075905939</v>
      </c>
      <c r="H14" s="13">
        <v>-91.435413587798735</v>
      </c>
      <c r="J14" s="13" t="s">
        <v>62</v>
      </c>
      <c r="K14" s="13" t="s">
        <v>48</v>
      </c>
      <c r="L14" s="13" t="s">
        <v>63</v>
      </c>
      <c r="M14" s="13">
        <v>466.41866893400754</v>
      </c>
      <c r="N14" s="13">
        <v>138.96350222026794</v>
      </c>
      <c r="P14" s="13" t="s">
        <v>58</v>
      </c>
      <c r="Q14" s="13" t="s">
        <v>59</v>
      </c>
      <c r="R14" s="13" t="s">
        <v>52</v>
      </c>
      <c r="S14" s="13">
        <v>1136.6343693542512</v>
      </c>
      <c r="T14" s="13">
        <v>755.63003257524281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</row>
    <row r="15" spans="1:43" s="13" customFormat="1" x14ac:dyDescent="0.2">
      <c r="B15" s="13" t="s">
        <v>58</v>
      </c>
      <c r="C15" s="13" t="s">
        <v>59</v>
      </c>
      <c r="D15" s="13" t="s">
        <v>52</v>
      </c>
      <c r="E15" s="13">
        <v>1868.9199454220904</v>
      </c>
      <c r="F15" s="13">
        <v>755.63003257524281</v>
      </c>
      <c r="G15" s="13">
        <v>657.84655565809624</v>
      </c>
      <c r="H15" s="13">
        <v>-351.99290224789343</v>
      </c>
      <c r="J15" s="13" t="s">
        <v>47</v>
      </c>
      <c r="K15" s="13" t="s">
        <v>48</v>
      </c>
      <c r="L15" s="13" t="s">
        <v>50</v>
      </c>
      <c r="M15" s="13">
        <v>623.8469767773654</v>
      </c>
      <c r="N15" s="13">
        <v>54.753272355239162</v>
      </c>
      <c r="P15" s="13" t="s">
        <v>51</v>
      </c>
      <c r="Q15" s="13" t="s">
        <v>48</v>
      </c>
      <c r="R15" s="13" t="s">
        <v>53</v>
      </c>
      <c r="S15" s="13">
        <v>987.9995425906834</v>
      </c>
      <c r="T15" s="13">
        <v>439.09027855956418</v>
      </c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</row>
    <row r="16" spans="1:43" s="13" customFormat="1" x14ac:dyDescent="0.2">
      <c r="B16" s="13" t="s">
        <v>58</v>
      </c>
      <c r="C16" s="13" t="s">
        <v>59</v>
      </c>
      <c r="D16" s="13" t="s">
        <v>53</v>
      </c>
      <c r="E16" s="13">
        <v>229.51789742125101</v>
      </c>
      <c r="F16" s="13">
        <v>736.6575463730469</v>
      </c>
      <c r="G16" s="13">
        <v>78.924956887936531</v>
      </c>
      <c r="H16" s="13">
        <v>-343.87277756853871</v>
      </c>
      <c r="J16" s="13" t="s">
        <v>60</v>
      </c>
      <c r="K16" s="13" t="s">
        <v>59</v>
      </c>
      <c r="L16" s="13" t="s">
        <v>61</v>
      </c>
      <c r="M16" s="13">
        <v>63.871892956003585</v>
      </c>
      <c r="N16" s="13">
        <v>36.91027698893452</v>
      </c>
      <c r="P16" s="13" t="s">
        <v>51</v>
      </c>
      <c r="Q16" s="13" t="s">
        <v>48</v>
      </c>
      <c r="R16" s="13" t="s">
        <v>55</v>
      </c>
      <c r="S16" s="13">
        <v>923.39765339897087</v>
      </c>
      <c r="T16" s="13">
        <v>-454.10168890139039</v>
      </c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</row>
    <row r="17" spans="2:43" s="13" customFormat="1" x14ac:dyDescent="0.2">
      <c r="B17" s="13" t="s">
        <v>58</v>
      </c>
      <c r="C17" s="13" t="s">
        <v>59</v>
      </c>
      <c r="D17" s="13" t="s">
        <v>54</v>
      </c>
      <c r="E17" s="13">
        <v>3245.643670405736</v>
      </c>
      <c r="F17" s="13">
        <v>215.61876873409787</v>
      </c>
      <c r="G17" s="13">
        <v>1131.0812703843555</v>
      </c>
      <c r="H17" s="13">
        <v>-348.49212829421896</v>
      </c>
      <c r="J17" s="13" t="s">
        <v>47</v>
      </c>
      <c r="K17" s="13" t="s">
        <v>48</v>
      </c>
      <c r="L17" s="13" t="s">
        <v>49</v>
      </c>
      <c r="M17" s="13">
        <v>134.84069674767193</v>
      </c>
      <c r="N17" s="13">
        <v>34.301017627712646</v>
      </c>
      <c r="P17" s="13" t="s">
        <v>58</v>
      </c>
      <c r="Q17" s="13" t="s">
        <v>59</v>
      </c>
      <c r="R17" s="13" t="s">
        <v>57</v>
      </c>
      <c r="S17" s="13">
        <v>630.42018441536879</v>
      </c>
      <c r="T17" s="13">
        <v>-102.75617524136017</v>
      </c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</row>
    <row r="18" spans="2:43" s="13" customFormat="1" x14ac:dyDescent="0.2">
      <c r="B18" s="13" t="s">
        <v>58</v>
      </c>
      <c r="C18" s="13" t="s">
        <v>59</v>
      </c>
      <c r="D18" s="13" t="s">
        <v>55</v>
      </c>
      <c r="E18" s="13">
        <v>3567.603253165661</v>
      </c>
      <c r="F18" s="13">
        <v>-665.68302545693871</v>
      </c>
      <c r="G18" s="13">
        <v>470.5443623925849</v>
      </c>
      <c r="H18" s="13">
        <v>-131.89369136690135</v>
      </c>
      <c r="J18" s="13" t="s">
        <v>64</v>
      </c>
      <c r="K18" s="13" t="s">
        <v>59</v>
      </c>
      <c r="L18" s="13" t="s">
        <v>63</v>
      </c>
      <c r="M18" s="13">
        <v>17.391199547713139</v>
      </c>
      <c r="N18" s="13">
        <v>6.9627848742593388</v>
      </c>
      <c r="P18" s="13" t="s">
        <v>47</v>
      </c>
      <c r="Q18" s="13" t="s">
        <v>48</v>
      </c>
      <c r="R18" s="13" t="s">
        <v>50</v>
      </c>
      <c r="S18" s="13">
        <v>623.8469767773654</v>
      </c>
      <c r="T18" s="13">
        <v>54.753272355239162</v>
      </c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</row>
    <row r="19" spans="2:43" s="13" customFormat="1" x14ac:dyDescent="0.2">
      <c r="B19" s="13" t="s">
        <v>58</v>
      </c>
      <c r="C19" s="13" t="s">
        <v>59</v>
      </c>
      <c r="D19" s="13" t="s">
        <v>56</v>
      </c>
      <c r="E19" s="13">
        <v>438.12941239431592</v>
      </c>
      <c r="F19" s="13">
        <v>-734.54000045432326</v>
      </c>
      <c r="G19" s="13">
        <v>57.069904731352011</v>
      </c>
      <c r="H19" s="13">
        <v>-130.258099814557</v>
      </c>
      <c r="J19" s="13" t="s">
        <v>64</v>
      </c>
      <c r="K19" s="13" t="s">
        <v>59</v>
      </c>
      <c r="L19" s="13" t="s">
        <v>61</v>
      </c>
      <c r="M19" s="13">
        <v>117.95872468166954</v>
      </c>
      <c r="N19" s="13">
        <v>-22.823989006408329</v>
      </c>
      <c r="P19" s="13" t="s">
        <v>51</v>
      </c>
      <c r="Q19" s="13" t="s">
        <v>48</v>
      </c>
      <c r="R19" s="13" t="s">
        <v>54</v>
      </c>
      <c r="S19" s="13">
        <v>565.42585856346852</v>
      </c>
      <c r="T19" s="13">
        <v>250.39277930324687</v>
      </c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</row>
    <row r="20" spans="2:43" s="13" customFormat="1" x14ac:dyDescent="0.2">
      <c r="B20" s="13" t="s">
        <v>58</v>
      </c>
      <c r="C20" s="13" t="s">
        <v>59</v>
      </c>
      <c r="D20" s="13" t="s">
        <v>57</v>
      </c>
      <c r="E20" s="13">
        <v>6195.6473553183223</v>
      </c>
      <c r="F20" s="13">
        <v>-102.75617524136017</v>
      </c>
      <c r="G20" s="13">
        <v>949.34809128879692</v>
      </c>
      <c r="H20" s="13">
        <v>-153.22823215137961</v>
      </c>
      <c r="J20" s="13" t="s">
        <v>58</v>
      </c>
      <c r="K20" s="13" t="s">
        <v>59</v>
      </c>
      <c r="L20" s="13" t="s">
        <v>57</v>
      </c>
      <c r="M20" s="13">
        <v>630.42018441536879</v>
      </c>
      <c r="N20" s="13">
        <v>-102.75617524136017</v>
      </c>
      <c r="P20" s="13" t="s">
        <v>62</v>
      </c>
      <c r="Q20" s="13" t="s">
        <v>48</v>
      </c>
      <c r="R20" s="13" t="s">
        <v>63</v>
      </c>
      <c r="S20" s="13">
        <v>466.41866893400754</v>
      </c>
      <c r="T20" s="13">
        <v>138.96350222026794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</row>
    <row r="21" spans="2:43" s="13" customFormat="1" x14ac:dyDescent="0.2">
      <c r="B21" s="13" t="s">
        <v>60</v>
      </c>
      <c r="C21" s="13" t="s">
        <v>59</v>
      </c>
      <c r="D21" s="13" t="s">
        <v>61</v>
      </c>
      <c r="E21" s="13">
        <v>95.237298711513262</v>
      </c>
      <c r="F21" s="13">
        <v>36.91027698893452</v>
      </c>
      <c r="G21" s="13">
        <v>28.355232048958772</v>
      </c>
      <c r="H21" s="13">
        <v>-297.73242660788429</v>
      </c>
      <c r="J21" s="13" t="s">
        <v>62</v>
      </c>
      <c r="K21" s="13" t="s">
        <v>48</v>
      </c>
      <c r="L21" s="13" t="s">
        <v>61</v>
      </c>
      <c r="M21" s="13">
        <v>3163.5627665724774</v>
      </c>
      <c r="N21" s="13">
        <v>-392.5861134000366</v>
      </c>
      <c r="P21" s="13" t="s">
        <v>51</v>
      </c>
      <c r="Q21" s="13" t="s">
        <v>48</v>
      </c>
      <c r="R21" s="13" t="s">
        <v>52</v>
      </c>
      <c r="S21" s="13">
        <v>447.41273235232745</v>
      </c>
      <c r="T21" s="13">
        <v>230.02647972835959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</row>
    <row r="22" spans="2:43" s="13" customFormat="1" x14ac:dyDescent="0.2">
      <c r="B22" s="13" t="s">
        <v>62</v>
      </c>
      <c r="C22" s="13" t="s">
        <v>48</v>
      </c>
      <c r="D22" s="13" t="s">
        <v>63</v>
      </c>
      <c r="E22" s="13">
        <v>683.78468363061393</v>
      </c>
      <c r="F22" s="13">
        <v>138.96350222026794</v>
      </c>
      <c r="G22" s="13">
        <v>200.3747015264893</v>
      </c>
      <c r="H22" s="13">
        <v>-293.0377154144233</v>
      </c>
      <c r="J22" s="13" t="s">
        <v>51</v>
      </c>
      <c r="K22" s="13" t="s">
        <v>48</v>
      </c>
      <c r="L22" s="13" t="s">
        <v>55</v>
      </c>
      <c r="M22" s="13">
        <v>923.39765339897087</v>
      </c>
      <c r="N22" s="13">
        <v>-454.10168890139039</v>
      </c>
      <c r="P22" s="13" t="s">
        <v>64</v>
      </c>
      <c r="Q22" s="13" t="s">
        <v>48</v>
      </c>
      <c r="R22" s="13" t="s">
        <v>63</v>
      </c>
      <c r="S22" s="13">
        <v>375.7497080640851</v>
      </c>
      <c r="T22" s="13">
        <v>149.45634006758371</v>
      </c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</row>
    <row r="23" spans="2:43" s="13" customFormat="1" x14ac:dyDescent="0.2">
      <c r="B23" s="13" t="s">
        <v>62</v>
      </c>
      <c r="C23" s="13" t="s">
        <v>48</v>
      </c>
      <c r="D23" s="13" t="s">
        <v>61</v>
      </c>
      <c r="E23" s="13">
        <v>4885.779397612162</v>
      </c>
      <c r="F23" s="13">
        <v>-392.5861134000366</v>
      </c>
      <c r="G23" s="13">
        <v>352.83569651809529</v>
      </c>
      <c r="H23" s="13">
        <v>-72.216870186676346</v>
      </c>
      <c r="J23" s="13" t="s">
        <v>64</v>
      </c>
      <c r="K23" s="13" t="s">
        <v>48</v>
      </c>
      <c r="L23" s="13" t="s">
        <v>61</v>
      </c>
      <c r="M23" s="13">
        <v>2548.5853486499373</v>
      </c>
      <c r="N23" s="13">
        <v>-502.11034747763807</v>
      </c>
      <c r="P23" s="13" t="s">
        <v>58</v>
      </c>
      <c r="Q23" s="13" t="s">
        <v>59</v>
      </c>
      <c r="R23" s="13" t="s">
        <v>54</v>
      </c>
      <c r="S23" s="13">
        <v>336.53666229707068</v>
      </c>
      <c r="T23" s="13">
        <v>215.61876873409787</v>
      </c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</row>
    <row r="24" spans="2:43" s="13" customFormat="1" x14ac:dyDescent="0.2">
      <c r="B24" s="13" t="s">
        <v>64</v>
      </c>
      <c r="C24" s="13" t="s">
        <v>48</v>
      </c>
      <c r="D24" s="13" t="s">
        <v>63</v>
      </c>
      <c r="E24" s="13">
        <v>550.86108761493131</v>
      </c>
      <c r="F24" s="13">
        <v>149.45634006758371</v>
      </c>
      <c r="G24" s="13">
        <v>168.59061675133773</v>
      </c>
      <c r="H24" s="13">
        <v>-306.04923916714864</v>
      </c>
      <c r="J24" s="13" t="s">
        <v>51</v>
      </c>
      <c r="K24" s="13" t="s">
        <v>48</v>
      </c>
      <c r="L24" s="13" t="s">
        <v>57</v>
      </c>
      <c r="M24" s="13">
        <v>1166.9603326296337</v>
      </c>
      <c r="N24" s="13">
        <v>-512.53135787539713</v>
      </c>
      <c r="P24" s="13" t="s">
        <v>47</v>
      </c>
      <c r="Q24" s="13" t="s">
        <v>48</v>
      </c>
      <c r="R24" s="13" t="s">
        <v>49</v>
      </c>
      <c r="S24" s="13">
        <v>134.84069674767193</v>
      </c>
      <c r="T24" s="13">
        <v>34.301017627712646</v>
      </c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</row>
    <row r="25" spans="2:43" s="13" customFormat="1" x14ac:dyDescent="0.2">
      <c r="B25" s="13" t="s">
        <v>64</v>
      </c>
      <c r="C25" s="13" t="s">
        <v>48</v>
      </c>
      <c r="D25" s="13" t="s">
        <v>61</v>
      </c>
      <c r="E25" s="13">
        <v>3936.0135101668425</v>
      </c>
      <c r="F25" s="13">
        <v>-502.11034747763807</v>
      </c>
      <c r="G25" s="13">
        <v>248.73219160387063</v>
      </c>
      <c r="H25" s="13">
        <v>-63.193937460170758</v>
      </c>
      <c r="J25" s="13" t="s">
        <v>58</v>
      </c>
      <c r="K25" s="13" t="s">
        <v>59</v>
      </c>
      <c r="L25" s="13" t="s">
        <v>55</v>
      </c>
      <c r="M25" s="13">
        <v>2129.2100654062697</v>
      </c>
      <c r="N25" s="13">
        <v>-665.68302545693871</v>
      </c>
      <c r="P25" s="13" t="s">
        <v>64</v>
      </c>
      <c r="Q25" s="13" t="s">
        <v>59</v>
      </c>
      <c r="R25" s="13" t="s">
        <v>61</v>
      </c>
      <c r="S25" s="13">
        <v>117.95872468166954</v>
      </c>
      <c r="T25" s="13">
        <v>-22.823989006408329</v>
      </c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</row>
    <row r="26" spans="2:43" s="13" customFormat="1" x14ac:dyDescent="0.2">
      <c r="B26" s="13" t="s">
        <v>64</v>
      </c>
      <c r="C26" s="13" t="s">
        <v>59</v>
      </c>
      <c r="D26" s="13" t="s">
        <v>63</v>
      </c>
      <c r="E26" s="13">
        <v>25.496054666654985</v>
      </c>
      <c r="F26" s="13">
        <v>6.9627848742593388</v>
      </c>
      <c r="G26" s="13">
        <v>7.8117141205834946</v>
      </c>
      <c r="H26" s="13">
        <v>-306.38913442557231</v>
      </c>
      <c r="J26" s="13" t="s">
        <v>58</v>
      </c>
      <c r="K26" s="13" t="s">
        <v>59</v>
      </c>
      <c r="L26" s="13" t="s">
        <v>56</v>
      </c>
      <c r="M26" s="13">
        <v>2266.2893486439084</v>
      </c>
      <c r="N26" s="13">
        <v>-734.54000045432326</v>
      </c>
      <c r="P26" s="13" t="s">
        <v>60</v>
      </c>
      <c r="Q26" s="13" t="s">
        <v>59</v>
      </c>
      <c r="R26" s="13" t="s">
        <v>61</v>
      </c>
      <c r="S26" s="13">
        <v>63.871892956003585</v>
      </c>
      <c r="T26" s="13">
        <v>36.91027698893452</v>
      </c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</row>
    <row r="27" spans="2:43" s="13" customFormat="1" x14ac:dyDescent="0.2">
      <c r="B27" s="13" t="s">
        <v>64</v>
      </c>
      <c r="C27" s="13" t="s">
        <v>59</v>
      </c>
      <c r="D27" s="13" t="s">
        <v>61</v>
      </c>
      <c r="E27" s="13">
        <v>182.17444992966375</v>
      </c>
      <c r="F27" s="13">
        <v>-22.823989006408329</v>
      </c>
      <c r="G27" s="13">
        <v>11.591759019851835</v>
      </c>
      <c r="H27" s="13">
        <v>-63.629993252771342</v>
      </c>
      <c r="J27" s="13" t="s">
        <v>51</v>
      </c>
      <c r="K27" s="13" t="s">
        <v>48</v>
      </c>
      <c r="L27" s="13" t="s">
        <v>56</v>
      </c>
      <c r="M27" s="13">
        <v>2039.0936449011574</v>
      </c>
      <c r="N27" s="13">
        <v>-1015.853971012623</v>
      </c>
      <c r="P27" s="13" t="s">
        <v>64</v>
      </c>
      <c r="Q27" s="13" t="s">
        <v>59</v>
      </c>
      <c r="R27" s="13" t="s">
        <v>63</v>
      </c>
      <c r="S27" s="13">
        <v>17.391199547713139</v>
      </c>
      <c r="T27" s="13">
        <v>6.9627848742593388</v>
      </c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111"/>
  <sheetViews>
    <sheetView showGridLines="0" zoomScale="75" workbookViewId="0">
      <pane xSplit="5" topLeftCell="F1" activePane="topRight" state="frozen"/>
      <selection pane="topRight" activeCell="H9" sqref="H9"/>
    </sheetView>
  </sheetViews>
  <sheetFormatPr baseColWidth="10" defaultRowHeight="16" x14ac:dyDescent="0.2"/>
  <cols>
    <col min="1" max="1" width="20.33203125" style="7" bestFit="1" customWidth="1"/>
    <col min="2" max="2" width="15.5" style="7" bestFit="1" customWidth="1"/>
    <col min="3" max="5" width="4.6640625" style="17" bestFit="1" customWidth="1"/>
    <col min="6" max="9" width="13.33203125" style="7" bestFit="1" customWidth="1"/>
    <col min="10" max="12" width="12.83203125" style="7" bestFit="1" customWidth="1"/>
    <col min="13" max="16" width="12.33203125" style="7" bestFit="1" customWidth="1"/>
    <col min="17" max="42" width="12.6640625" style="7" bestFit="1" customWidth="1"/>
    <col min="43" max="54" width="12.33203125" style="7" bestFit="1" customWidth="1"/>
    <col min="55" max="16384" width="10.83203125" style="7"/>
  </cols>
  <sheetData>
    <row r="2" spans="1:54" s="52" customFormat="1" ht="21" x14ac:dyDescent="0.25">
      <c r="A2" s="52" t="s">
        <v>70</v>
      </c>
      <c r="C2" s="54"/>
      <c r="D2" s="54"/>
      <c r="E2" s="54"/>
    </row>
    <row r="5" spans="1:54" s="16" customFormat="1" x14ac:dyDescent="0.2">
      <c r="A5" s="16" t="s">
        <v>135</v>
      </c>
      <c r="C5" s="20"/>
      <c r="D5" s="20"/>
      <c r="E5" s="20"/>
    </row>
    <row r="6" spans="1:54" s="16" customFormat="1" x14ac:dyDescent="0.2">
      <c r="B6" s="16" t="s">
        <v>14</v>
      </c>
      <c r="C6" s="20"/>
      <c r="D6" s="20"/>
      <c r="E6" s="20"/>
      <c r="F6" s="16">
        <v>-191.3457465828194</v>
      </c>
      <c r="G6" s="16">
        <v>-127.12245039033314</v>
      </c>
      <c r="H6" s="16">
        <v>-70.445535213753601</v>
      </c>
      <c r="I6" s="16">
        <v>-19.674592227197412</v>
      </c>
      <c r="J6" s="16">
        <v>26.55501890285294</v>
      </c>
      <c r="K6" s="16">
        <v>69.325628999990627</v>
      </c>
      <c r="L6" s="16">
        <v>109.54069530396912</v>
      </c>
      <c r="M6" s="16">
        <v>147.95142263773997</v>
      </c>
      <c r="N6" s="16">
        <v>185.15453522280606</v>
      </c>
      <c r="O6" s="16">
        <v>221.53596995850037</v>
      </c>
      <c r="P6" s="16">
        <v>249.35301974949621</v>
      </c>
      <c r="Q6" s="16">
        <v>276.78276242392593</v>
      </c>
      <c r="R6" s="16">
        <v>303.89199526519496</v>
      </c>
      <c r="S6" s="16">
        <v>331.06472581880331</v>
      </c>
      <c r="T6" s="16">
        <v>358.46578700987612</v>
      </c>
      <c r="U6" s="16">
        <v>384.9209243149358</v>
      </c>
      <c r="V6" s="16">
        <v>393.62605014735095</v>
      </c>
      <c r="W6" s="16">
        <v>402.1546224378389</v>
      </c>
      <c r="X6" s="16">
        <v>410.47465143646212</v>
      </c>
      <c r="Y6" s="16">
        <v>418.77590940030569</v>
      </c>
      <c r="Z6" s="16">
        <v>427.00392811812617</v>
      </c>
      <c r="AA6" s="16">
        <v>435.29325312783084</v>
      </c>
      <c r="AB6" s="16">
        <v>443.57679207919239</v>
      </c>
      <c r="AC6" s="16">
        <v>451.93636276895768</v>
      </c>
      <c r="AD6" s="16">
        <v>460.36140371543161</v>
      </c>
      <c r="AE6" s="16">
        <v>468.88505302360045</v>
      </c>
      <c r="AF6" s="16">
        <v>477.49862326258722</v>
      </c>
      <c r="AG6" s="16">
        <v>486.23287969106019</v>
      </c>
      <c r="AH6" s="16">
        <v>495.08345018750634</v>
      </c>
      <c r="AI6" s="16">
        <v>504.06360817078422</v>
      </c>
      <c r="AJ6" s="16">
        <v>513.17641839132182</v>
      </c>
      <c r="AK6" s="16">
        <v>522.43188537573974</v>
      </c>
      <c r="AL6" s="16">
        <v>531.83064942582268</v>
      </c>
      <c r="AM6" s="16">
        <v>541.38020482463423</v>
      </c>
      <c r="AN6" s="16">
        <v>497.1055633392055</v>
      </c>
      <c r="AO6" s="16">
        <v>405.63813968479167</v>
      </c>
      <c r="AP6" s="16">
        <v>289.62563173494124</v>
      </c>
      <c r="AQ6" s="16">
        <v>177.25088662178402</v>
      </c>
      <c r="AR6" s="16">
        <v>90.397952177109872</v>
      </c>
      <c r="AS6" s="16">
        <v>36.882364488260819</v>
      </c>
      <c r="AT6" s="16">
        <v>11.286003533407815</v>
      </c>
      <c r="AU6" s="16">
        <v>2.3023447208151935</v>
      </c>
      <c r="AV6" s="16">
        <v>0.23483916152314976</v>
      </c>
      <c r="AW6" s="16">
        <v>0</v>
      </c>
      <c r="AX6" s="16">
        <v>0</v>
      </c>
      <c r="AY6" s="16">
        <v>0</v>
      </c>
      <c r="AZ6" s="16">
        <v>0</v>
      </c>
      <c r="BA6" s="16">
        <v>0</v>
      </c>
      <c r="BB6" s="16">
        <v>0</v>
      </c>
    </row>
    <row r="7" spans="1:54" s="16" customFormat="1" x14ac:dyDescent="0.2">
      <c r="B7" s="16" t="s">
        <v>15</v>
      </c>
      <c r="C7" s="20"/>
      <c r="D7" s="20"/>
      <c r="E7" s="20"/>
      <c r="F7" s="16">
        <v>-429.37025817954486</v>
      </c>
      <c r="G7" s="16">
        <v>-314.67457694604258</v>
      </c>
      <c r="H7" s="16">
        <v>-216.94333441270632</v>
      </c>
      <c r="I7" s="16">
        <v>-132.69830852234114</v>
      </c>
      <c r="J7" s="16">
        <v>-59.049559056546826</v>
      </c>
      <c r="K7" s="16">
        <v>6.2818950423230531</v>
      </c>
      <c r="L7" s="16">
        <v>65.186919131165155</v>
      </c>
      <c r="M7" s="16">
        <v>119.23353185864431</v>
      </c>
      <c r="N7" s="16">
        <v>169.65628023374313</v>
      </c>
      <c r="O7" s="16">
        <v>217.3682541245403</v>
      </c>
      <c r="P7" s="16">
        <v>255.03093822761292</v>
      </c>
      <c r="Q7" s="16">
        <v>291.15202408832755</v>
      </c>
      <c r="R7" s="16">
        <v>326.05143955852526</v>
      </c>
      <c r="S7" s="16">
        <v>360.3189116890598</v>
      </c>
      <c r="T7" s="16">
        <v>394.28725214741456</v>
      </c>
      <c r="U7" s="16">
        <v>426.70238246352494</v>
      </c>
      <c r="V7" s="16">
        <v>438.02016846706795</v>
      </c>
      <c r="W7" s="16">
        <v>448.83716264344667</v>
      </c>
      <c r="X7" s="16">
        <v>459.17882898221433</v>
      </c>
      <c r="Y7" s="16">
        <v>469.30610687063461</v>
      </c>
      <c r="Z7" s="16">
        <v>479.19716381763158</v>
      </c>
      <c r="AA7" s="16">
        <v>489.03409847842136</v>
      </c>
      <c r="AB7" s="16">
        <v>498.76649816764774</v>
      </c>
      <c r="AC7" s="16">
        <v>508.50614728265066</v>
      </c>
      <c r="AD7" s="16">
        <v>518.25703020234414</v>
      </c>
      <c r="AE7" s="16">
        <v>528.06909237755758</v>
      </c>
      <c r="AF7" s="16">
        <v>537.94264888186933</v>
      </c>
      <c r="AG7" s="16">
        <v>547.92041370069296</v>
      </c>
      <c r="AH7" s="16">
        <v>558.00389918547171</v>
      </c>
      <c r="AI7" s="16">
        <v>568.21320202263769</v>
      </c>
      <c r="AJ7" s="16">
        <v>578.55587984835358</v>
      </c>
      <c r="AK7" s="16">
        <v>589.04648740694404</v>
      </c>
      <c r="AL7" s="16">
        <v>599.68836267993868</v>
      </c>
      <c r="AM7" s="16">
        <v>610.4920445103387</v>
      </c>
      <c r="AN7" s="16">
        <v>560.68443866813584</v>
      </c>
      <c r="AO7" s="16">
        <v>457.51850195319889</v>
      </c>
      <c r="AP7" s="16">
        <v>326.66821039458392</v>
      </c>
      <c r="AQ7" s="16">
        <v>199.9209447614854</v>
      </c>
      <c r="AR7" s="16">
        <v>101.95968182835755</v>
      </c>
      <c r="AS7" s="16">
        <v>41.599550185969875</v>
      </c>
      <c r="AT7" s="16">
        <v>12.729462356906785</v>
      </c>
      <c r="AU7" s="16">
        <v>2.5968103208089843</v>
      </c>
      <c r="AV7" s="16">
        <v>0.26487465272251631</v>
      </c>
      <c r="AW7" s="16">
        <v>0</v>
      </c>
      <c r="AX7" s="16">
        <v>0</v>
      </c>
      <c r="AY7" s="16">
        <v>0</v>
      </c>
      <c r="AZ7" s="16">
        <v>0</v>
      </c>
      <c r="BA7" s="16">
        <v>0</v>
      </c>
      <c r="BB7" s="16">
        <v>0</v>
      </c>
    </row>
    <row r="8" spans="1:54" s="16" customFormat="1" x14ac:dyDescent="0.2">
      <c r="B8" s="16" t="s">
        <v>16</v>
      </c>
      <c r="C8" s="20"/>
      <c r="D8" s="20"/>
      <c r="E8" s="20"/>
      <c r="F8" s="16">
        <v>-679.60515508933349</v>
      </c>
      <c r="G8" s="16">
        <v>-511.94968644888775</v>
      </c>
      <c r="H8" s="16">
        <v>-371.15995612441856</v>
      </c>
      <c r="I8" s="16">
        <v>-251.82635261089231</v>
      </c>
      <c r="J8" s="16">
        <v>-149.45598555025097</v>
      </c>
      <c r="K8" s="16">
        <v>-60.512354806678843</v>
      </c>
      <c r="L8" s="16">
        <v>17.932993956541594</v>
      </c>
      <c r="M8" s="16">
        <v>88.306387823935538</v>
      </c>
      <c r="N8" s="16">
        <v>152.51255474618219</v>
      </c>
      <c r="O8" s="16">
        <v>212.01848646221811</v>
      </c>
      <c r="P8" s="16">
        <v>259.91033973750984</v>
      </c>
      <c r="Q8" s="16">
        <v>305.04318384731425</v>
      </c>
      <c r="R8" s="16">
        <v>348.00287994171453</v>
      </c>
      <c r="S8" s="16">
        <v>389.5952475273221</v>
      </c>
      <c r="T8" s="16">
        <v>430.32952452170815</v>
      </c>
      <c r="U8" s="16">
        <v>468.87514285852689</v>
      </c>
      <c r="V8" s="16">
        <v>482.90677834718434</v>
      </c>
      <c r="W8" s="16">
        <v>496.09631299060715</v>
      </c>
      <c r="X8" s="16">
        <v>508.5300053342591</v>
      </c>
      <c r="Y8" s="16">
        <v>520.54295465795133</v>
      </c>
      <c r="Z8" s="16">
        <v>532.14804313339539</v>
      </c>
      <c r="AA8" s="16">
        <v>543.57688360788097</v>
      </c>
      <c r="AB8" s="16">
        <v>554.79700159024082</v>
      </c>
      <c r="AC8" s="16">
        <v>565.95139871585673</v>
      </c>
      <c r="AD8" s="16">
        <v>577.05946333198858</v>
      </c>
      <c r="AE8" s="16">
        <v>588.1887133494223</v>
      </c>
      <c r="AF8" s="16">
        <v>599.34900817334096</v>
      </c>
      <c r="AG8" s="16">
        <v>610.59551846793136</v>
      </c>
      <c r="AH8" s="16">
        <v>621.93598869874302</v>
      </c>
      <c r="AI8" s="16">
        <v>633.39765032966261</v>
      </c>
      <c r="AJ8" s="16">
        <v>644.99278733994936</v>
      </c>
      <c r="AK8" s="16">
        <v>656.74070667067997</v>
      </c>
      <c r="AL8" s="16">
        <v>668.64759015017728</v>
      </c>
      <c r="AM8" s="16">
        <v>680.7271523301348</v>
      </c>
      <c r="AN8" s="16">
        <v>625.30131296079639</v>
      </c>
      <c r="AO8" s="16">
        <v>510.24587137600986</v>
      </c>
      <c r="AP8" s="16">
        <v>364.31555216247102</v>
      </c>
      <c r="AQ8" s="16">
        <v>222.96111792343228</v>
      </c>
      <c r="AR8" s="16">
        <v>113.71017014095045</v>
      </c>
      <c r="AS8" s="16">
        <v>46.393749417507784</v>
      </c>
      <c r="AT8" s="16">
        <v>14.196487321757383</v>
      </c>
      <c r="AU8" s="16">
        <v>2.8960834136385061</v>
      </c>
      <c r="AV8" s="16">
        <v>0.29540050819112762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</row>
    <row r="10" spans="1:54" s="16" customFormat="1" x14ac:dyDescent="0.2">
      <c r="A10" s="16" t="s">
        <v>136</v>
      </c>
      <c r="C10" s="20"/>
      <c r="D10" s="20"/>
      <c r="E10" s="20"/>
    </row>
    <row r="11" spans="1:54" s="16" customFormat="1" x14ac:dyDescent="0.2">
      <c r="B11" s="16" t="s">
        <v>14</v>
      </c>
      <c r="C11" s="20"/>
      <c r="D11" s="20"/>
      <c r="E11" s="20"/>
      <c r="F11" s="16">
        <v>212.30329310688768</v>
      </c>
      <c r="G11" s="16">
        <v>169.88062712033786</v>
      </c>
      <c r="H11" s="16">
        <v>135.86100411870891</v>
      </c>
      <c r="I11" s="16">
        <v>108.62309819213399</v>
      </c>
      <c r="J11" s="16">
        <v>86.821632598227509</v>
      </c>
      <c r="K11" s="16">
        <v>69.402478175635295</v>
      </c>
      <c r="L11" s="16">
        <v>55.496966296468749</v>
      </c>
      <c r="M11" s="16">
        <v>44.386929237010797</v>
      </c>
      <c r="N11" s="16">
        <v>35.51268586413866</v>
      </c>
      <c r="O11" s="16">
        <v>28.411531917370773</v>
      </c>
      <c r="P11" s="16">
        <v>22.729438689501958</v>
      </c>
      <c r="Q11" s="16">
        <v>18.176520114042681</v>
      </c>
      <c r="R11" s="16">
        <v>14.531655688218008</v>
      </c>
      <c r="S11" s="16">
        <v>11.615952640890017</v>
      </c>
      <c r="T11" s="16">
        <v>9.2839099194916432</v>
      </c>
      <c r="U11" s="16">
        <v>7.4172516087602078</v>
      </c>
      <c r="V11" s="16">
        <v>5.924393202499906</v>
      </c>
      <c r="W11" s="16">
        <v>4.7318980149816054</v>
      </c>
      <c r="X11" s="16">
        <v>3.7784849238521145</v>
      </c>
      <c r="Y11" s="16">
        <v>3.0174595127455364</v>
      </c>
      <c r="Z11" s="16">
        <v>2.4093895832224654</v>
      </c>
      <c r="AA11" s="16">
        <v>1.9240603303708983</v>
      </c>
      <c r="AB11" s="16">
        <v>1.5363194782244702</v>
      </c>
      <c r="AC11" s="16">
        <v>1.226748440263612</v>
      </c>
      <c r="AD11" s="16">
        <v>0.97951876328767296</v>
      </c>
      <c r="AE11" s="16">
        <v>0.78211532816627849</v>
      </c>
      <c r="AF11" s="16">
        <v>0.62446791453246298</v>
      </c>
      <c r="AG11" s="16">
        <v>0.49859699687960418</v>
      </c>
      <c r="AH11" s="16">
        <v>0.39808656121533481</v>
      </c>
      <c r="AI11" s="16">
        <v>0.31783297590517978</v>
      </c>
      <c r="AJ11" s="16">
        <v>0.2537529251718284</v>
      </c>
      <c r="AK11" s="16">
        <v>0.20258978369002351</v>
      </c>
      <c r="AL11" s="16">
        <v>0.16173898759933383</v>
      </c>
      <c r="AM11" s="16">
        <v>0.12912343158091327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</row>
    <row r="12" spans="1:54" s="16" customFormat="1" x14ac:dyDescent="0.2">
      <c r="B12" s="16" t="s">
        <v>15</v>
      </c>
      <c r="C12" s="20"/>
      <c r="D12" s="20"/>
      <c r="E12" s="20"/>
      <c r="F12" s="16">
        <v>452.67454889376114</v>
      </c>
      <c r="G12" s="16">
        <v>362.22064727357417</v>
      </c>
      <c r="H12" s="16">
        <v>289.68377198335003</v>
      </c>
      <c r="I12" s="16">
        <v>231.60692071229931</v>
      </c>
      <c r="J12" s="16">
        <v>185.12168509244594</v>
      </c>
      <c r="K12" s="16">
        <v>147.98044364035147</v>
      </c>
      <c r="L12" s="16">
        <v>118.33101510384076</v>
      </c>
      <c r="M12" s="16">
        <v>94.642117298798027</v>
      </c>
      <c r="N12" s="16">
        <v>75.720394244950484</v>
      </c>
      <c r="O12" s="16">
        <v>60.579264720125337</v>
      </c>
      <c r="P12" s="16">
        <v>48.46386626795519</v>
      </c>
      <c r="Q12" s="16">
        <v>38.756101813927565</v>
      </c>
      <c r="R12" s="16">
        <v>30.984496693754451</v>
      </c>
      <c r="S12" s="16">
        <v>24.767614504400687</v>
      </c>
      <c r="T12" s="16">
        <v>19.795216895954262</v>
      </c>
      <c r="U12" s="16">
        <v>15.815115144429766</v>
      </c>
      <c r="V12" s="16">
        <v>12.632032132731455</v>
      </c>
      <c r="W12" s="16">
        <v>10.089385651991043</v>
      </c>
      <c r="X12" s="16">
        <v>8.0565116695834362</v>
      </c>
      <c r="Y12" s="16">
        <v>6.4338480282054542</v>
      </c>
      <c r="Z12" s="16">
        <v>5.1373171218095104</v>
      </c>
      <c r="AA12" s="16">
        <v>4.1024947345330212</v>
      </c>
      <c r="AB12" s="16">
        <v>3.2757510097209042</v>
      </c>
      <c r="AC12" s="16">
        <v>2.6156815029848426</v>
      </c>
      <c r="AD12" s="16">
        <v>2.0885366770122746</v>
      </c>
      <c r="AE12" s="16">
        <v>1.6676317082953436</v>
      </c>
      <c r="AF12" s="16">
        <v>1.3314948033674165</v>
      </c>
      <c r="AG12" s="16">
        <v>1.0631119627928958</v>
      </c>
      <c r="AH12" s="16">
        <v>0.84880291719306333</v>
      </c>
      <c r="AI12" s="16">
        <v>0.67768566792321339</v>
      </c>
      <c r="AJ12" s="16">
        <v>0.54105374086118285</v>
      </c>
      <c r="AK12" s="16">
        <v>0.43196333698033812</v>
      </c>
      <c r="AL12" s="16">
        <v>0.34486098721606118</v>
      </c>
      <c r="AM12" s="16">
        <v>0.27531787325162332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</row>
    <row r="13" spans="1:54" s="16" customFormat="1" x14ac:dyDescent="0.2">
      <c r="B13" s="16" t="s">
        <v>16</v>
      </c>
      <c r="C13" s="20"/>
      <c r="D13" s="20"/>
      <c r="E13" s="20"/>
      <c r="F13" s="16">
        <v>705.29450331750047</v>
      </c>
      <c r="G13" s="16">
        <v>564.3618182963412</v>
      </c>
      <c r="H13" s="16">
        <v>451.34495097953328</v>
      </c>
      <c r="I13" s="16">
        <v>360.85768132507502</v>
      </c>
      <c r="J13" s="16">
        <v>288.430854483975</v>
      </c>
      <c r="K13" s="16">
        <v>230.56253936317452</v>
      </c>
      <c r="L13" s="16">
        <v>184.36692482197833</v>
      </c>
      <c r="M13" s="16">
        <v>147.45818000215905</v>
      </c>
      <c r="N13" s="16">
        <v>117.97698364201926</v>
      </c>
      <c r="O13" s="16">
        <v>94.386182140201711</v>
      </c>
      <c r="P13" s="16">
        <v>75.509653838138121</v>
      </c>
      <c r="Q13" s="16">
        <v>60.384365867654942</v>
      </c>
      <c r="R13" s="16">
        <v>48.275732001210983</v>
      </c>
      <c r="S13" s="16">
        <v>38.589451103292113</v>
      </c>
      <c r="T13" s="16">
        <v>30.842152939265183</v>
      </c>
      <c r="U13" s="16">
        <v>24.640912125407556</v>
      </c>
      <c r="V13" s="16">
        <v>19.681475025971647</v>
      </c>
      <c r="W13" s="16">
        <v>15.719877027744722</v>
      </c>
      <c r="X13" s="16">
        <v>12.552535613845752</v>
      </c>
      <c r="Y13" s="16">
        <v>10.024326882442908</v>
      </c>
      <c r="Z13" s="16">
        <v>8.0042528051681838</v>
      </c>
      <c r="AA13" s="16">
        <v>6.3919365319436166</v>
      </c>
      <c r="AB13" s="16">
        <v>5.1038194814330744</v>
      </c>
      <c r="AC13" s="16">
        <v>4.0753910088226171</v>
      </c>
      <c r="AD13" s="16">
        <v>3.2540672805076665</v>
      </c>
      <c r="AE13" s="16">
        <v>2.5982717170492315</v>
      </c>
      <c r="AF13" s="16">
        <v>2.0745499571509001</v>
      </c>
      <c r="AG13" s="16">
        <v>1.656393153980658</v>
      </c>
      <c r="AH13" s="16">
        <v>1.3224866150728229</v>
      </c>
      <c r="AI13" s="16">
        <v>1.0558755241074236</v>
      </c>
      <c r="AJ13" s="16">
        <v>0.84299466440363635</v>
      </c>
      <c r="AK13" s="16">
        <v>0.67302517438067666</v>
      </c>
      <c r="AL13" s="16">
        <v>0.53731441117361878</v>
      </c>
      <c r="AM13" s="16">
        <v>0.42896200624481473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</row>
    <row r="14" spans="1:54" s="53" customFormat="1" x14ac:dyDescent="0.2">
      <c r="A14" s="53" t="s">
        <v>137</v>
      </c>
      <c r="C14" s="55" t="s">
        <v>14</v>
      </c>
      <c r="D14" s="55" t="s">
        <v>15</v>
      </c>
      <c r="E14" s="55" t="s">
        <v>16</v>
      </c>
    </row>
    <row r="15" spans="1:54" s="18" customFormat="1" x14ac:dyDescent="0.2">
      <c r="A15" s="18" t="s">
        <v>138</v>
      </c>
      <c r="B15" s="18" t="s">
        <v>139</v>
      </c>
      <c r="F15" s="18">
        <v>2017</v>
      </c>
      <c r="G15" s="18">
        <v>2018</v>
      </c>
      <c r="H15" s="18">
        <v>2019</v>
      </c>
      <c r="I15" s="18">
        <v>2020</v>
      </c>
      <c r="J15" s="18">
        <v>2021</v>
      </c>
      <c r="K15" s="18">
        <v>2022</v>
      </c>
      <c r="L15" s="18">
        <v>2023</v>
      </c>
      <c r="M15" s="18">
        <v>2024</v>
      </c>
      <c r="N15" s="18">
        <v>2025</v>
      </c>
      <c r="O15" s="18">
        <v>2026</v>
      </c>
      <c r="P15" s="18">
        <v>2027</v>
      </c>
      <c r="Q15" s="18">
        <v>2028</v>
      </c>
      <c r="R15" s="18">
        <v>2029</v>
      </c>
      <c r="S15" s="18">
        <v>2030</v>
      </c>
      <c r="T15" s="18">
        <v>2031</v>
      </c>
      <c r="U15" s="18">
        <v>2032</v>
      </c>
      <c r="V15" s="18">
        <v>2033</v>
      </c>
      <c r="W15" s="18">
        <v>2034</v>
      </c>
      <c r="X15" s="18">
        <v>2035</v>
      </c>
      <c r="Y15" s="18">
        <v>2036</v>
      </c>
      <c r="Z15" s="18">
        <v>2037</v>
      </c>
      <c r="AA15" s="18">
        <v>2038</v>
      </c>
      <c r="AB15" s="18">
        <v>2039</v>
      </c>
      <c r="AC15" s="18">
        <v>2040</v>
      </c>
      <c r="AD15" s="18">
        <v>2041</v>
      </c>
      <c r="AE15" s="18">
        <v>2042</v>
      </c>
      <c r="AF15" s="18">
        <v>2043</v>
      </c>
      <c r="AG15" s="18">
        <v>2044</v>
      </c>
      <c r="AH15" s="18">
        <v>2045</v>
      </c>
      <c r="AI15" s="18">
        <v>2046</v>
      </c>
      <c r="AJ15" s="18">
        <v>2047</v>
      </c>
      <c r="AK15" s="18">
        <v>2048</v>
      </c>
      <c r="AL15" s="18">
        <v>2049</v>
      </c>
      <c r="AM15" s="18">
        <v>2050</v>
      </c>
      <c r="AN15" s="18">
        <v>2051</v>
      </c>
      <c r="AO15" s="18">
        <v>2052</v>
      </c>
      <c r="AP15" s="18">
        <v>2053</v>
      </c>
      <c r="AQ15" s="18">
        <v>2054</v>
      </c>
      <c r="AR15" s="18">
        <v>2055</v>
      </c>
      <c r="AS15" s="18">
        <v>2056</v>
      </c>
      <c r="AT15" s="18">
        <v>2057</v>
      </c>
      <c r="AU15" s="18">
        <v>2058</v>
      </c>
      <c r="AV15" s="18">
        <v>2059</v>
      </c>
      <c r="AW15" s="18">
        <v>2060</v>
      </c>
      <c r="AX15" s="18">
        <v>2061</v>
      </c>
      <c r="AY15" s="18">
        <v>2062</v>
      </c>
      <c r="AZ15" s="18">
        <v>2063</v>
      </c>
      <c r="BA15" s="18">
        <v>2064</v>
      </c>
      <c r="BB15" s="18">
        <v>2065</v>
      </c>
    </row>
    <row r="16" spans="1:54" s="13" customFormat="1" x14ac:dyDescent="0.2">
      <c r="A16" s="13" t="s">
        <v>47</v>
      </c>
      <c r="B16" s="13" t="s">
        <v>49</v>
      </c>
      <c r="C16" s="18">
        <v>0</v>
      </c>
      <c r="D16" s="18">
        <v>0</v>
      </c>
      <c r="E16" s="18">
        <v>0</v>
      </c>
      <c r="F16" s="13">
        <v>-1359027.2830393929</v>
      </c>
      <c r="G16" s="13">
        <v>-753435.53520112939</v>
      </c>
      <c r="H16" s="13">
        <v>-201285.57291628339</v>
      </c>
      <c r="I16" s="13">
        <v>310103.66795986472</v>
      </c>
      <c r="J16" s="13">
        <v>791299.52432760864</v>
      </c>
      <c r="K16" s="13">
        <v>1250749.7874026359</v>
      </c>
      <c r="L16" s="13">
        <v>1695564.4030596074</v>
      </c>
      <c r="M16" s="13">
        <v>2131676.442467751</v>
      </c>
      <c r="N16" s="13">
        <v>2563854.8521189014</v>
      </c>
      <c r="O16" s="13">
        <v>2991861.24945792</v>
      </c>
      <c r="P16" s="13">
        <v>3099670.0145798558</v>
      </c>
      <c r="Q16" s="13">
        <v>3198780.4354595547</v>
      </c>
      <c r="R16" s="13">
        <v>3291262.3221397642</v>
      </c>
      <c r="S16" s="13">
        <v>3378882.5917260051</v>
      </c>
      <c r="T16" s="13">
        <v>3462759.6148959054</v>
      </c>
      <c r="U16" s="13">
        <v>3542963.1774934242</v>
      </c>
      <c r="V16" s="13">
        <v>3620588.9482358093</v>
      </c>
      <c r="W16" s="13">
        <v>3697046.8937896024</v>
      </c>
      <c r="X16" s="13">
        <v>3771951.2523946892</v>
      </c>
      <c r="Y16" s="13">
        <v>3846972.971120982</v>
      </c>
      <c r="Z16" s="13">
        <v>3921552.9277325422</v>
      </c>
      <c r="AA16" s="13">
        <v>3996880.1487318776</v>
      </c>
      <c r="AB16" s="13">
        <v>4072301.1753837247</v>
      </c>
      <c r="AC16" s="13">
        <v>4148537.4877835577</v>
      </c>
      <c r="AD16" s="13">
        <v>4225468.3544669999</v>
      </c>
      <c r="AE16" s="13">
        <v>4303378.9919765322</v>
      </c>
      <c r="AF16" s="13">
        <v>4382174.5315709403</v>
      </c>
      <c r="AG16" s="13">
        <v>4462125.2452139361</v>
      </c>
      <c r="AH16" s="13">
        <v>4543181.3592922315</v>
      </c>
      <c r="AI16" s="13">
        <v>4625456.9803142482</v>
      </c>
      <c r="AJ16" s="13">
        <v>4708974.0821379628</v>
      </c>
      <c r="AK16" s="13">
        <v>4793819.5581281176</v>
      </c>
      <c r="AL16" s="13">
        <v>4879995.362780543</v>
      </c>
      <c r="AM16" s="13">
        <v>4967567.1324773785</v>
      </c>
      <c r="AN16" s="13">
        <v>4561135.8096124278</v>
      </c>
      <c r="AO16" s="13">
        <v>3721886.8206437412</v>
      </c>
      <c r="AP16" s="13">
        <v>2657427.1899396307</v>
      </c>
      <c r="AQ16" s="13">
        <v>1626345.4402430542</v>
      </c>
      <c r="AR16" s="13">
        <v>829436.17452395777</v>
      </c>
      <c r="AS16" s="13">
        <v>338409.95920577465</v>
      </c>
      <c r="AT16" s="13">
        <v>103553.44751696706</v>
      </c>
      <c r="AU16" s="13">
        <v>21124.903293461281</v>
      </c>
      <c r="AV16" s="13">
        <v>2154.7401359330506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</row>
    <row r="17" spans="1:54" s="13" customFormat="1" x14ac:dyDescent="0.2">
      <c r="B17" s="13" t="s">
        <v>50</v>
      </c>
      <c r="C17" s="18">
        <v>1</v>
      </c>
      <c r="D17" s="18">
        <v>1</v>
      </c>
      <c r="E17" s="18">
        <v>1</v>
      </c>
      <c r="F17" s="13">
        <v>-4764927.1952509917</v>
      </c>
      <c r="G17" s="13">
        <v>-2990571.3195353243</v>
      </c>
      <c r="H17" s="13">
        <v>-1403953.9101623662</v>
      </c>
      <c r="I17" s="13">
        <v>36981.41628770344</v>
      </c>
      <c r="J17" s="13">
        <v>1367242.1406956394</v>
      </c>
      <c r="K17" s="13">
        <v>2614671.5581454728</v>
      </c>
      <c r="L17" s="13">
        <v>3802579.6702984083</v>
      </c>
      <c r="M17" s="13">
        <v>4950373.1894101575</v>
      </c>
      <c r="N17" s="13">
        <v>6073533.5237096054</v>
      </c>
      <c r="O17" s="13">
        <v>7174567.9270563181</v>
      </c>
      <c r="P17" s="13">
        <v>7477937.651922469</v>
      </c>
      <c r="Q17" s="13">
        <v>7752345.5194660528</v>
      </c>
      <c r="R17" s="13">
        <v>8004365.028404207</v>
      </c>
      <c r="S17" s="13">
        <v>8239541.7268441515</v>
      </c>
      <c r="T17" s="13">
        <v>8461601.4615407567</v>
      </c>
      <c r="U17" s="13">
        <v>8671506.9070115164</v>
      </c>
      <c r="V17" s="13">
        <v>8872567.4960068427</v>
      </c>
      <c r="W17" s="13">
        <v>9068744.9626922514</v>
      </c>
      <c r="X17" s="13">
        <v>9259499.5218592025</v>
      </c>
      <c r="Y17" s="13">
        <v>9449256.4965365175</v>
      </c>
      <c r="Z17" s="13">
        <v>9636903.269024428</v>
      </c>
      <c r="AA17" s="13">
        <v>9825568.7042322587</v>
      </c>
      <c r="AB17" s="13">
        <v>10013812.484608604</v>
      </c>
      <c r="AC17" s="13">
        <v>10203540.403412029</v>
      </c>
      <c r="AD17" s="13">
        <v>10394561.119370151</v>
      </c>
      <c r="AE17" s="13">
        <v>10587660.388016401</v>
      </c>
      <c r="AF17" s="13">
        <v>10782672.025404343</v>
      </c>
      <c r="AG17" s="13">
        <v>10980314.671673359</v>
      </c>
      <c r="AH17" s="13">
        <v>11180508.710650157</v>
      </c>
      <c r="AI17" s="13">
        <v>11383569.146041993</v>
      </c>
      <c r="AJ17" s="13">
        <v>11589577.371695066</v>
      </c>
      <c r="AK17" s="13">
        <v>11798769.054710859</v>
      </c>
      <c r="AL17" s="13">
        <v>12011166.422494601</v>
      </c>
      <c r="AM17" s="13">
        <v>12226944.930191046</v>
      </c>
      <c r="AN17" s="13">
        <v>11227366.052576028</v>
      </c>
      <c r="AO17" s="13">
        <v>9161530.698902037</v>
      </c>
      <c r="AP17" s="13">
        <v>6541332.9190160539</v>
      </c>
      <c r="AQ17" s="13">
        <v>4003295.7464378276</v>
      </c>
      <c r="AR17" s="13">
        <v>2041680.8306832928</v>
      </c>
      <c r="AS17" s="13">
        <v>833005.77891878271</v>
      </c>
      <c r="AT17" s="13">
        <v>254899.76834914761</v>
      </c>
      <c r="AU17" s="13">
        <v>51999.552743226093</v>
      </c>
      <c r="AV17" s="13">
        <v>5303.9543798090608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</row>
    <row r="18" spans="1:54" s="13" customFormat="1" x14ac:dyDescent="0.2">
      <c r="A18" s="13" t="s">
        <v>51</v>
      </c>
      <c r="B18" s="13" t="s">
        <v>52</v>
      </c>
      <c r="C18" s="18">
        <v>1</v>
      </c>
      <c r="D18" s="18">
        <v>0</v>
      </c>
      <c r="E18" s="18">
        <v>0</v>
      </c>
      <c r="F18" s="13">
        <v>-1031981.065052876</v>
      </c>
      <c r="G18" s="13">
        <v>-592814.11027663387</v>
      </c>
      <c r="H18" s="13">
        <v>-194249.93996928236</v>
      </c>
      <c r="I18" s="13">
        <v>173198.22934174258</v>
      </c>
      <c r="J18" s="13">
        <v>517433.58854051307</v>
      </c>
      <c r="K18" s="13">
        <v>844765.69128311321</v>
      </c>
      <c r="L18" s="13">
        <v>1160497.5263080774</v>
      </c>
      <c r="M18" s="13">
        <v>1469051.6420689384</v>
      </c>
      <c r="N18" s="13">
        <v>1773975.8722541244</v>
      </c>
      <c r="O18" s="13">
        <v>2078191.0466815857</v>
      </c>
      <c r="P18" s="13">
        <v>2384000.1400594525</v>
      </c>
      <c r="Q18" s="13">
        <v>2693261.1041003536</v>
      </c>
      <c r="R18" s="13">
        <v>3007466.6959972344</v>
      </c>
      <c r="S18" s="13">
        <v>3327899.0209032926</v>
      </c>
      <c r="T18" s="13">
        <v>3655653.5727102025</v>
      </c>
      <c r="U18" s="13">
        <v>3974300.0392873427</v>
      </c>
      <c r="V18" s="13">
        <v>4056719.7499853442</v>
      </c>
      <c r="W18" s="13">
        <v>4138681.2635849137</v>
      </c>
      <c r="X18" s="13">
        <v>4219581.7407799577</v>
      </c>
      <c r="Y18" s="13">
        <v>4301154.3649236346</v>
      </c>
      <c r="Z18" s="13">
        <v>4382664.3128741635</v>
      </c>
      <c r="AA18" s="13">
        <v>4465353.3716812581</v>
      </c>
      <c r="AB18" s="13">
        <v>4548421.6219741758</v>
      </c>
      <c r="AC18" s="13">
        <v>4632619.5064991098</v>
      </c>
      <c r="AD18" s="13">
        <v>4717767.7806561524</v>
      </c>
      <c r="AE18" s="13">
        <v>4804149.499656151</v>
      </c>
      <c r="AF18" s="13">
        <v>4891630.4759752853</v>
      </c>
      <c r="AG18" s="13">
        <v>4980489.8475394696</v>
      </c>
      <c r="AH18" s="13">
        <v>5070654.025822578</v>
      </c>
      <c r="AI18" s="13">
        <v>5162235.9805994174</v>
      </c>
      <c r="AJ18" s="13">
        <v>5255248.7450809572</v>
      </c>
      <c r="AK18" s="13">
        <v>5349780.1187661709</v>
      </c>
      <c r="AL18" s="13">
        <v>5445824.9559051106</v>
      </c>
      <c r="AM18" s="13">
        <v>5543450.6542854235</v>
      </c>
      <c r="AN18" s="13">
        <v>5089568.774466401</v>
      </c>
      <c r="AO18" s="13">
        <v>4153088.1199645838</v>
      </c>
      <c r="AP18" s="13">
        <v>2965304.9176547122</v>
      </c>
      <c r="AQ18" s="13">
        <v>1814766.6096046839</v>
      </c>
      <c r="AR18" s="13">
        <v>925530.970898389</v>
      </c>
      <c r="AS18" s="13">
        <v>377616.63612654264</v>
      </c>
      <c r="AT18" s="13">
        <v>115550.69065472206</v>
      </c>
      <c r="AU18" s="13">
        <v>23572.340893563298</v>
      </c>
      <c r="AV18" s="13">
        <v>2404.3787711434561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</row>
    <row r="19" spans="1:54" s="13" customFormat="1" x14ac:dyDescent="0.2">
      <c r="B19" s="13" t="s">
        <v>53</v>
      </c>
      <c r="C19" s="18">
        <v>1</v>
      </c>
      <c r="D19" s="18">
        <v>1</v>
      </c>
      <c r="E19" s="18">
        <v>0</v>
      </c>
      <c r="F19" s="13">
        <v>-1610139.3004717522</v>
      </c>
      <c r="G19" s="13">
        <v>-1016057.4639349377</v>
      </c>
      <c r="H19" s="13">
        <v>-485420.97497314389</v>
      </c>
      <c r="I19" s="13">
        <v>-4056.2652447372675</v>
      </c>
      <c r="J19" s="13">
        <v>439834.01212473132</v>
      </c>
      <c r="K19" s="13">
        <v>855630.5312354156</v>
      </c>
      <c r="L19" s="13">
        <v>1251184.5795236223</v>
      </c>
      <c r="M19" s="13">
        <v>1633031.9796214423</v>
      </c>
      <c r="N19" s="13">
        <v>2006384.5987929809</v>
      </c>
      <c r="O19" s="13">
        <v>2375536.8969191234</v>
      </c>
      <c r="P19" s="13">
        <v>2743854.3780050566</v>
      </c>
      <c r="Q19" s="13">
        <v>3114060.3193450044</v>
      </c>
      <c r="R19" s="13">
        <v>3488320.3068112801</v>
      </c>
      <c r="S19" s="13">
        <v>3868473.3659311552</v>
      </c>
      <c r="T19" s="13">
        <v>4256076.8682806483</v>
      </c>
      <c r="U19" s="13">
        <v>4632147.4553888971</v>
      </c>
      <c r="V19" s="13">
        <v>4731340.7405553609</v>
      </c>
      <c r="W19" s="13">
        <v>4829427.2436825028</v>
      </c>
      <c r="X19" s="13">
        <v>4925818.7219956415</v>
      </c>
      <c r="Y19" s="13">
        <v>5022630.1806044485</v>
      </c>
      <c r="Z19" s="13">
        <v>5119077.5339510608</v>
      </c>
      <c r="AA19" s="13">
        <v>5216669.9739018027</v>
      </c>
      <c r="AB19" s="13">
        <v>5314520.1605040403</v>
      </c>
      <c r="AC19" s="13">
        <v>5413542.3396728057</v>
      </c>
      <c r="AD19" s="13">
        <v>5513557.0577015439</v>
      </c>
      <c r="AE19" s="13">
        <v>5614919.0235311957</v>
      </c>
      <c r="AF19" s="13">
        <v>5717490.5097083244</v>
      </c>
      <c r="AG19" s="13">
        <v>5821613.0215230919</v>
      </c>
      <c r="AH19" s="13">
        <v>5927212.7280629696</v>
      </c>
      <c r="AI19" s="13">
        <v>6034431.4034836702</v>
      </c>
      <c r="AJ19" s="13">
        <v>6143292.0486590639</v>
      </c>
      <c r="AK19" s="13">
        <v>6253903.4999012174</v>
      </c>
      <c r="AL19" s="13">
        <v>6366264.693809839</v>
      </c>
      <c r="AM19" s="13">
        <v>6480458.3728278279</v>
      </c>
      <c r="AN19" s="13">
        <v>5950082.3970045224</v>
      </c>
      <c r="AO19" s="13">
        <v>4855267.23595569</v>
      </c>
      <c r="AP19" s="13">
        <v>3466660.806472362</v>
      </c>
      <c r="AQ19" s="13">
        <v>2121596.4135610857</v>
      </c>
      <c r="AR19" s="13">
        <v>1082014.1709161538</v>
      </c>
      <c r="AS19" s="13">
        <v>441461.78173379059</v>
      </c>
      <c r="AT19" s="13">
        <v>135087.30521053998</v>
      </c>
      <c r="AU19" s="13">
        <v>27557.810262950152</v>
      </c>
      <c r="AV19" s="13">
        <v>2810.8966468209155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</row>
    <row r="20" spans="1:54" s="13" customFormat="1" x14ac:dyDescent="0.2">
      <c r="B20" s="13" t="s">
        <v>54</v>
      </c>
      <c r="C20" s="18">
        <v>1</v>
      </c>
      <c r="D20" s="18">
        <v>1</v>
      </c>
      <c r="E20" s="18">
        <v>0</v>
      </c>
      <c r="F20" s="13">
        <v>-38669642.297327176</v>
      </c>
      <c r="G20" s="13">
        <v>-24439035.270472985</v>
      </c>
      <c r="H20" s="13">
        <v>-11732191.588486776</v>
      </c>
      <c r="I20" s="13">
        <v>-208969.55782976747</v>
      </c>
      <c r="J20" s="13">
        <v>10413742.847612444</v>
      </c>
      <c r="K20" s="13">
        <v>20361046.416703098</v>
      </c>
      <c r="L20" s="13">
        <v>29821328.392579429</v>
      </c>
      <c r="M20" s="13">
        <v>38951407.061005682</v>
      </c>
      <c r="N20" s="13">
        <v>47876320.751901701</v>
      </c>
      <c r="O20" s="13">
        <v>56699099.789420739</v>
      </c>
      <c r="P20" s="13">
        <v>65500478.637355946</v>
      </c>
      <c r="Q20" s="13">
        <v>74345789.024503633</v>
      </c>
      <c r="R20" s="13">
        <v>83286973.897643417</v>
      </c>
      <c r="S20" s="13">
        <v>92368134.278601751</v>
      </c>
      <c r="T20" s="13">
        <v>101626610.7595389</v>
      </c>
      <c r="U20" s="13">
        <v>110609198.00517447</v>
      </c>
      <c r="V20" s="13">
        <v>112979499.45816718</v>
      </c>
      <c r="W20" s="13">
        <v>115323060.68498065</v>
      </c>
      <c r="X20" s="13">
        <v>117625897.54478584</v>
      </c>
      <c r="Y20" s="13">
        <v>119938565.08579156</v>
      </c>
      <c r="Z20" s="13">
        <v>122242379.84269251</v>
      </c>
      <c r="AA20" s="13">
        <v>124573412.8823451</v>
      </c>
      <c r="AB20" s="13">
        <v>126910500.26072402</v>
      </c>
      <c r="AC20" s="13">
        <v>129275494.4425859</v>
      </c>
      <c r="AD20" s="13">
        <v>131664126.36384305</v>
      </c>
      <c r="AE20" s="13">
        <v>134084879.48001488</v>
      </c>
      <c r="AF20" s="13">
        <v>136534475.21768558</v>
      </c>
      <c r="AG20" s="13">
        <v>139021077.04487574</v>
      </c>
      <c r="AH20" s="13">
        <v>141542928.48239121</v>
      </c>
      <c r="AI20" s="13">
        <v>144103420.40015861</v>
      </c>
      <c r="AJ20" s="13">
        <v>146703106.27906728</v>
      </c>
      <c r="AK20" s="13">
        <v>149344588.51879495</v>
      </c>
      <c r="AL20" s="13">
        <v>152027844.41312453</v>
      </c>
      <c r="AM20" s="13">
        <v>154754852.01620856</v>
      </c>
      <c r="AN20" s="13">
        <v>142089472.80884525</v>
      </c>
      <c r="AO20" s="13">
        <v>115945009.81201772</v>
      </c>
      <c r="AP20" s="13">
        <v>82784737.005780652</v>
      </c>
      <c r="AQ20" s="13">
        <v>50664259.047537759</v>
      </c>
      <c r="AR20" s="13">
        <v>25838772.11424426</v>
      </c>
      <c r="AS20" s="13">
        <v>10542219.022611655</v>
      </c>
      <c r="AT20" s="13">
        <v>3225919.020919167</v>
      </c>
      <c r="AU20" s="13">
        <v>658087.48026751017</v>
      </c>
      <c r="AV20" s="13">
        <v>67124.922987286031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</row>
    <row r="21" spans="1:54" s="13" customFormat="1" x14ac:dyDescent="0.2">
      <c r="B21" s="13" t="s">
        <v>55</v>
      </c>
      <c r="C21" s="18">
        <v>0</v>
      </c>
      <c r="D21" s="18">
        <v>1</v>
      </c>
      <c r="E21" s="18">
        <v>1</v>
      </c>
      <c r="F21" s="13">
        <v>-10102289.374958578</v>
      </c>
      <c r="G21" s="13">
        <v>-7753342.1591332499</v>
      </c>
      <c r="H21" s="13">
        <v>-5803902.1810123539</v>
      </c>
      <c r="I21" s="13">
        <v>-4174543.2240182608</v>
      </c>
      <c r="J21" s="13">
        <v>-2799317.4267059863</v>
      </c>
      <c r="K21" s="13">
        <v>-1626383.9123469498</v>
      </c>
      <c r="L21" s="13">
        <v>-612875.76608791668</v>
      </c>
      <c r="M21" s="13">
        <v>276701.37597837951</v>
      </c>
      <c r="N21" s="13">
        <v>1070152.4895889214</v>
      </c>
      <c r="O21" s="13">
        <v>1790447.3466660646</v>
      </c>
      <c r="P21" s="13">
        <v>2455257.4418347729</v>
      </c>
      <c r="Q21" s="13">
        <v>3079013.1858271076</v>
      </c>
      <c r="R21" s="13">
        <v>3672828.9738206384</v>
      </c>
      <c r="S21" s="13">
        <v>4245802.1872818423</v>
      </c>
      <c r="T21" s="13">
        <v>4805406.8371744454</v>
      </c>
      <c r="U21" s="13">
        <v>5333160.0179898934</v>
      </c>
      <c r="V21" s="13">
        <v>5510766.9820704851</v>
      </c>
      <c r="W21" s="13">
        <v>5675501.8471858492</v>
      </c>
      <c r="X21" s="13">
        <v>5829003.5381024759</v>
      </c>
      <c r="Y21" s="13">
        <v>5975629.5576247396</v>
      </c>
      <c r="Z21" s="13">
        <v>6115942.6155905705</v>
      </c>
      <c r="AA21" s="13">
        <v>6252932.8939871443</v>
      </c>
      <c r="AB21" s="13">
        <v>6386489.7240598947</v>
      </c>
      <c r="AC21" s="13">
        <v>6518467.3105005259</v>
      </c>
      <c r="AD21" s="13">
        <v>6649255.6049708016</v>
      </c>
      <c r="AE21" s="13">
        <v>6779765.2067298396</v>
      </c>
      <c r="AF21" s="13">
        <v>6910215.636687139</v>
      </c>
      <c r="AG21" s="13">
        <v>7041327.3766529094</v>
      </c>
      <c r="AH21" s="13">
        <v>7173257.1704631671</v>
      </c>
      <c r="AI21" s="13">
        <v>7306372.8709903983</v>
      </c>
      <c r="AJ21" s="13">
        <v>7440859.1165693942</v>
      </c>
      <c r="AK21" s="13">
        <v>7576972.9134925557</v>
      </c>
      <c r="AL21" s="13">
        <v>7714812.9512740457</v>
      </c>
      <c r="AM21" s="13">
        <v>7854559.3122522095</v>
      </c>
      <c r="AN21" s="13">
        <v>7216274.5762227876</v>
      </c>
      <c r="AO21" s="13">
        <v>5888480.0541977957</v>
      </c>
      <c r="AP21" s="13">
        <v>4204374.7586972248</v>
      </c>
      <c r="AQ21" s="13">
        <v>2573077.3523227018</v>
      </c>
      <c r="AR21" s="13">
        <v>1312269.4496845782</v>
      </c>
      <c r="AS21" s="13">
        <v>535405.9354713076</v>
      </c>
      <c r="AT21" s="13">
        <v>163834.21625422017</v>
      </c>
      <c r="AU21" s="13">
        <v>33422.180115860909</v>
      </c>
      <c r="AV21" s="13">
        <v>3409.0623718178131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</row>
    <row r="22" spans="1:54" s="13" customFormat="1" x14ac:dyDescent="0.2">
      <c r="B22" s="13" t="s">
        <v>56</v>
      </c>
      <c r="C22" s="18">
        <v>0</v>
      </c>
      <c r="D22" s="18">
        <v>0</v>
      </c>
      <c r="E22" s="18">
        <v>1</v>
      </c>
      <c r="F22" s="13">
        <v>-11887016.471624201</v>
      </c>
      <c r="G22" s="13">
        <v>-9125598.5624805912</v>
      </c>
      <c r="H22" s="13">
        <v>-6834269.7001808416</v>
      </c>
      <c r="I22" s="13">
        <v>-4919589.0709070256</v>
      </c>
      <c r="J22" s="13">
        <v>-3303972.7756178854</v>
      </c>
      <c r="K22" s="13">
        <v>-1926434.1987169061</v>
      </c>
      <c r="L22" s="13">
        <v>-736544.94603073178</v>
      </c>
      <c r="M22" s="13">
        <v>307449.95191956684</v>
      </c>
      <c r="N22" s="13">
        <v>1238258.7489995628</v>
      </c>
      <c r="O22" s="13">
        <v>2082901.9560077286</v>
      </c>
      <c r="P22" s="13">
        <v>2862166.7474629125</v>
      </c>
      <c r="Q22" s="13">
        <v>3593028.0600354169</v>
      </c>
      <c r="R22" s="13">
        <v>4288559.3218973381</v>
      </c>
      <c r="S22" s="13">
        <v>4959460.668551865</v>
      </c>
      <c r="T22" s="13">
        <v>5614522.3328029774</v>
      </c>
      <c r="U22" s="13">
        <v>6232179.1570772352</v>
      </c>
      <c r="V22" s="13">
        <v>6440354.1197588705</v>
      </c>
      <c r="W22" s="13">
        <v>6633372.1427133735</v>
      </c>
      <c r="X22" s="13">
        <v>6813171.3875503968</v>
      </c>
      <c r="Y22" s="13">
        <v>6984862.9653804051</v>
      </c>
      <c r="Z22" s="13">
        <v>7149118.9701986592</v>
      </c>
      <c r="AA22" s="13">
        <v>7309446.0608043829</v>
      </c>
      <c r="AB22" s="13">
        <v>7465723.9432966383</v>
      </c>
      <c r="AC22" s="13">
        <v>7620127.3349344786</v>
      </c>
      <c r="AD22" s="13">
        <v>7773117.8359600492</v>
      </c>
      <c r="AE22" s="13">
        <v>7925764.5252559716</v>
      </c>
      <c r="AF22" s="13">
        <v>8078327.6767915487</v>
      </c>
      <c r="AG22" s="13">
        <v>8231652.4696405865</v>
      </c>
      <c r="AH22" s="13">
        <v>8385924.4666765491</v>
      </c>
      <c r="AI22" s="13">
        <v>8541575.5587655772</v>
      </c>
      <c r="AJ22" s="13">
        <v>8698823.0768450052</v>
      </c>
      <c r="AK22" s="13">
        <v>8857968.6567126587</v>
      </c>
      <c r="AL22" s="13">
        <v>9019128.6145891156</v>
      </c>
      <c r="AM22" s="13">
        <v>9182514.23038725</v>
      </c>
      <c r="AN22" s="13">
        <v>8436358.8018193301</v>
      </c>
      <c r="AO22" s="13">
        <v>6884068.7822845755</v>
      </c>
      <c r="AP22" s="13">
        <v>4915225.1105511859</v>
      </c>
      <c r="AQ22" s="13">
        <v>3008117.7676573256</v>
      </c>
      <c r="AR22" s="13">
        <v>1534140.0615052362</v>
      </c>
      <c r="AS22" s="13">
        <v>625929.14509413624</v>
      </c>
      <c r="AT22" s="13">
        <v>191534.31839880574</v>
      </c>
      <c r="AU22" s="13">
        <v>39073.000953356364</v>
      </c>
      <c r="AV22" s="13">
        <v>3985.4460972423494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</row>
    <row r="23" spans="1:54" s="13" customFormat="1" x14ac:dyDescent="0.2">
      <c r="B23" s="13" t="s">
        <v>57</v>
      </c>
      <c r="C23" s="18">
        <v>0</v>
      </c>
      <c r="D23" s="18">
        <v>0</v>
      </c>
      <c r="E23" s="18">
        <v>1</v>
      </c>
      <c r="F23" s="13">
        <v>-267028070.38373888</v>
      </c>
      <c r="G23" s="13">
        <v>-204449077.12485325</v>
      </c>
      <c r="H23" s="13">
        <v>-152429518.87923744</v>
      </c>
      <c r="I23" s="13">
        <v>-108866585.98093915</v>
      </c>
      <c r="J23" s="13">
        <v>-72014243.59035711</v>
      </c>
      <c r="K23" s="13">
        <v>-40499714.493026964</v>
      </c>
      <c r="L23" s="13">
        <v>-13187646.370442607</v>
      </c>
      <c r="M23" s="13">
        <v>10862125.120017417</v>
      </c>
      <c r="N23" s="13">
        <v>32386295.375046507</v>
      </c>
      <c r="O23" s="13">
        <v>51993425.879967548</v>
      </c>
      <c r="P23" s="13">
        <v>70151843.078439072</v>
      </c>
      <c r="Q23" s="13">
        <v>87243923.095622033</v>
      </c>
      <c r="R23" s="13">
        <v>103564326.55725263</v>
      </c>
      <c r="S23" s="13">
        <v>119354388.16529605</v>
      </c>
      <c r="T23" s="13">
        <v>134812481.82024908</v>
      </c>
      <c r="U23" s="13">
        <v>149414246.13376647</v>
      </c>
      <c r="V23" s="13">
        <v>154267124.52108577</v>
      </c>
      <c r="W23" s="13">
        <v>158781871.90944791</v>
      </c>
      <c r="X23" s="13">
        <v>162999912.13779208</v>
      </c>
      <c r="Y23" s="13">
        <v>167039596.69268572</v>
      </c>
      <c r="Z23" s="13">
        <v>170913848.14532256</v>
      </c>
      <c r="AA23" s="13">
        <v>174704010.18455535</v>
      </c>
      <c r="AB23" s="13">
        <v>178405215.43934762</v>
      </c>
      <c r="AC23" s="13">
        <v>182067856.70075324</v>
      </c>
      <c r="AD23" s="13">
        <v>185701701.81062308</v>
      </c>
      <c r="AE23" s="13">
        <v>189331288.12113991</v>
      </c>
      <c r="AF23" s="13">
        <v>192962032.41329482</v>
      </c>
      <c r="AG23" s="13">
        <v>196613484.95423692</v>
      </c>
      <c r="AH23" s="13">
        <v>200289568.20497754</v>
      </c>
      <c r="AI23" s="13">
        <v>204000191.08088499</v>
      </c>
      <c r="AJ23" s="13">
        <v>207750219.66895178</v>
      </c>
      <c r="AK23" s="13">
        <v>211546598.83894253</v>
      </c>
      <c r="AL23" s="13">
        <v>215391899.69451636</v>
      </c>
      <c r="AM23" s="13">
        <v>219291002.92686725</v>
      </c>
      <c r="AN23" s="13">
        <v>201462382.2991505</v>
      </c>
      <c r="AO23" s="13">
        <v>164393303.95610678</v>
      </c>
      <c r="AP23" s="13">
        <v>117376819.02466023</v>
      </c>
      <c r="AQ23" s="13">
        <v>71834613.243092045</v>
      </c>
      <c r="AR23" s="13">
        <v>36635652.753976956</v>
      </c>
      <c r="AS23" s="13">
        <v>14947346.323622596</v>
      </c>
      <c r="AT23" s="13">
        <v>4573887.9750285139</v>
      </c>
      <c r="AU23" s="13">
        <v>933073.14690581709</v>
      </c>
      <c r="AV23" s="13">
        <v>95173.460984393329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</row>
    <row r="24" spans="1:54" s="13" customFormat="1" x14ac:dyDescent="0.2">
      <c r="A24" s="13" t="s">
        <v>58</v>
      </c>
      <c r="B24" s="13" t="s">
        <v>52</v>
      </c>
      <c r="C24" s="18">
        <v>1</v>
      </c>
      <c r="D24" s="18">
        <v>0</v>
      </c>
      <c r="E24" s="18">
        <v>0</v>
      </c>
      <c r="F24" s="13">
        <v>-10113624.078776447</v>
      </c>
      <c r="G24" s="13">
        <v>-4493613.9213064332</v>
      </c>
      <c r="H24" s="13">
        <v>729855.83897351194</v>
      </c>
      <c r="I24" s="13">
        <v>5658829.0932454513</v>
      </c>
      <c r="J24" s="13">
        <v>10378464.431436356</v>
      </c>
      <c r="K24" s="13">
        <v>14957294.582179777</v>
      </c>
      <c r="L24" s="13">
        <v>19453394.176820092</v>
      </c>
      <c r="M24" s="13">
        <v>23915368.291423108</v>
      </c>
      <c r="N24" s="13">
        <v>28382660.204269323</v>
      </c>
      <c r="O24" s="13">
        <v>32887689.30289099</v>
      </c>
      <c r="P24" s="13">
        <v>37456313.694476657</v>
      </c>
      <c r="Q24" s="13">
        <v>42109277.467436276</v>
      </c>
      <c r="R24" s="13">
        <v>46863570.971656598</v>
      </c>
      <c r="S24" s="13">
        <v>51734089.684340693</v>
      </c>
      <c r="T24" s="13">
        <v>56733762.982044615</v>
      </c>
      <c r="U24" s="13">
        <v>61605499.150564507</v>
      </c>
      <c r="V24" s="13">
        <v>62837864.026116878</v>
      </c>
      <c r="W24" s="13">
        <v>64071398.344920509</v>
      </c>
      <c r="X24" s="13">
        <v>65295105.532026246</v>
      </c>
      <c r="Y24" s="13">
        <v>66534480.475118287</v>
      </c>
      <c r="Z24" s="13">
        <v>67777087.493086323</v>
      </c>
      <c r="AA24" s="13">
        <v>69041282.09668617</v>
      </c>
      <c r="AB24" s="13">
        <v>70314015.036225781</v>
      </c>
      <c r="AC24" s="13">
        <v>71606347.173773795</v>
      </c>
      <c r="AD24" s="13">
        <v>72915074.556189954</v>
      </c>
      <c r="AE24" s="13">
        <v>74244226.620912701</v>
      </c>
      <c r="AF24" s="13">
        <v>75591453.664223701</v>
      </c>
      <c r="AG24" s="13">
        <v>76960849.15733777</v>
      </c>
      <c r="AH24" s="13">
        <v>78351099.984282494</v>
      </c>
      <c r="AI24" s="13">
        <v>79763811.342108905</v>
      </c>
      <c r="AJ24" s="13">
        <v>81199072.455794126</v>
      </c>
      <c r="AK24" s="13">
        <v>82658150.370532975</v>
      </c>
      <c r="AL24" s="13">
        <v>84140894.060421124</v>
      </c>
      <c r="AM24" s="13">
        <v>85648287.761516616</v>
      </c>
      <c r="AN24" s="13">
        <v>78632395.391933531</v>
      </c>
      <c r="AO24" s="13">
        <v>64164034.639817759</v>
      </c>
      <c r="AP24" s="13">
        <v>45813120.732829876</v>
      </c>
      <c r="AQ24" s="13">
        <v>28037629.888491888</v>
      </c>
      <c r="AR24" s="13">
        <v>14299191.243130865</v>
      </c>
      <c r="AS24" s="13">
        <v>5834070.0271973908</v>
      </c>
      <c r="AT24" s="13">
        <v>1785225.4283224018</v>
      </c>
      <c r="AU24" s="13">
        <v>364185.98737776995</v>
      </c>
      <c r="AV24" s="13">
        <v>37146.970712532537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</row>
    <row r="25" spans="1:54" s="13" customFormat="1" x14ac:dyDescent="0.2">
      <c r="B25" s="13" t="s">
        <v>53</v>
      </c>
      <c r="C25" s="18">
        <v>1</v>
      </c>
      <c r="D25" s="18">
        <v>1</v>
      </c>
      <c r="E25" s="18">
        <v>0</v>
      </c>
      <c r="F25" s="13">
        <v>-1708514.4699625252</v>
      </c>
      <c r="G25" s="13">
        <v>-925120.45157714083</v>
      </c>
      <c r="H25" s="13">
        <v>-208888.23908413481</v>
      </c>
      <c r="I25" s="13">
        <v>456276.40439712536</v>
      </c>
      <c r="J25" s="13">
        <v>1083787.5212367503</v>
      </c>
      <c r="K25" s="13">
        <v>1684377.6455916176</v>
      </c>
      <c r="L25" s="13">
        <v>2267087.4733388545</v>
      </c>
      <c r="M25" s="13">
        <v>2839464.0776664745</v>
      </c>
      <c r="N25" s="13">
        <v>3407581.15755885</v>
      </c>
      <c r="O25" s="13">
        <v>3976436.741454971</v>
      </c>
      <c r="P25" s="13">
        <v>4549984.2945090728</v>
      </c>
      <c r="Q25" s="13">
        <v>5131408.3033782113</v>
      </c>
      <c r="R25" s="13">
        <v>5723281.1715072468</v>
      </c>
      <c r="S25" s="13">
        <v>6327825.2509261807</v>
      </c>
      <c r="T25" s="13">
        <v>6946948.0713621676</v>
      </c>
      <c r="U25" s="13">
        <v>7549336.6532209022</v>
      </c>
      <c r="V25" s="13">
        <v>7703960.8187158313</v>
      </c>
      <c r="W25" s="13">
        <v>7858068.6286940509</v>
      </c>
      <c r="X25" s="13">
        <v>8010444.2680434501</v>
      </c>
      <c r="Y25" s="13">
        <v>8164321.3063323675</v>
      </c>
      <c r="Z25" s="13">
        <v>8318259.1875384534</v>
      </c>
      <c r="AA25" s="13">
        <v>8474578.5004650373</v>
      </c>
      <c r="AB25" s="13">
        <v>8631731.9615787845</v>
      </c>
      <c r="AC25" s="13">
        <v>8791120.5981584694</v>
      </c>
      <c r="AD25" s="13">
        <v>8952385.7188767381</v>
      </c>
      <c r="AE25" s="13">
        <v>9116049.6687843744</v>
      </c>
      <c r="AF25" s="13">
        <v>9281846.0127626732</v>
      </c>
      <c r="AG25" s="13">
        <v>9450294.9938875809</v>
      </c>
      <c r="AH25" s="13">
        <v>9621249.4488788433</v>
      </c>
      <c r="AI25" s="13">
        <v>9794917.7223526631</v>
      </c>
      <c r="AJ25" s="13">
        <v>9971319.7438839525</v>
      </c>
      <c r="AK25" s="13">
        <v>10150618.272082908</v>
      </c>
      <c r="AL25" s="13">
        <v>10332800.482665094</v>
      </c>
      <c r="AM25" s="13">
        <v>10517991.811383266</v>
      </c>
      <c r="AN25" s="13">
        <v>9656669.4061778393</v>
      </c>
      <c r="AO25" s="13">
        <v>7879842.2354411166</v>
      </c>
      <c r="AP25" s="13">
        <v>5626207.3561049569</v>
      </c>
      <c r="AQ25" s="13">
        <v>3443238.901936234</v>
      </c>
      <c r="AR25" s="13">
        <v>1756051.8399874794</v>
      </c>
      <c r="AS25" s="13">
        <v>716469.15071489138</v>
      </c>
      <c r="AT25" s="13">
        <v>219239.56011875681</v>
      </c>
      <c r="AU25" s="13">
        <v>44724.870264226382</v>
      </c>
      <c r="AV25" s="13">
        <v>4561.9367669510912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</row>
    <row r="26" spans="1:54" s="13" customFormat="1" x14ac:dyDescent="0.2">
      <c r="B26" s="13" t="s">
        <v>54</v>
      </c>
      <c r="C26" s="18">
        <v>1</v>
      </c>
      <c r="D26" s="18">
        <v>0</v>
      </c>
      <c r="E26" s="18">
        <v>0</v>
      </c>
      <c r="F26" s="13">
        <v>-20407683.55582564</v>
      </c>
      <c r="G26" s="13">
        <v>-10079461.283753268</v>
      </c>
      <c r="H26" s="13">
        <v>-552451.88990792446</v>
      </c>
      <c r="I26" s="13">
        <v>8372277.0207663998</v>
      </c>
      <c r="J26" s="13">
        <v>16860636.266174424</v>
      </c>
      <c r="K26" s="13">
        <v>25045763.387810342</v>
      </c>
      <c r="L26" s="13">
        <v>33040149.594047174</v>
      </c>
      <c r="M26" s="13">
        <v>40937824.810873874</v>
      </c>
      <c r="N26" s="13">
        <v>48814785.172633849</v>
      </c>
      <c r="O26" s="13">
        <v>56733529.763934717</v>
      </c>
      <c r="P26" s="13">
        <v>64743707.296296611</v>
      </c>
      <c r="Q26" s="13">
        <v>72885226.030821115</v>
      </c>
      <c r="R26" s="13">
        <v>81190554.169970468</v>
      </c>
      <c r="S26" s="13">
        <v>89687956.204738408</v>
      </c>
      <c r="T26" s="13">
        <v>98401834.909845561</v>
      </c>
      <c r="U26" s="13">
        <v>106887298.56743366</v>
      </c>
      <c r="V26" s="13">
        <v>109047472.22198969</v>
      </c>
      <c r="W26" s="13">
        <v>111205653.21229169</v>
      </c>
      <c r="X26" s="13">
        <v>113343565.33343533</v>
      </c>
      <c r="Y26" s="13">
        <v>115506109.56494933</v>
      </c>
      <c r="Z26" s="13">
        <v>117672217.80958986</v>
      </c>
      <c r="AA26" s="13">
        <v>119874171.7541445</v>
      </c>
      <c r="AB26" s="13">
        <v>122089646.46360826</v>
      </c>
      <c r="AC26" s="13">
        <v>124338110.8135504</v>
      </c>
      <c r="AD26" s="13">
        <v>126614212.71924064</v>
      </c>
      <c r="AE26" s="13">
        <v>128925117.51683687</v>
      </c>
      <c r="AF26" s="13">
        <v>131266879.51107432</v>
      </c>
      <c r="AG26" s="13">
        <v>133646714.48448156</v>
      </c>
      <c r="AH26" s="13">
        <v>136062427.97238609</v>
      </c>
      <c r="AI26" s="13">
        <v>138516875.99295884</v>
      </c>
      <c r="AJ26" s="13">
        <v>141010268.19675234</v>
      </c>
      <c r="AK26" s="13">
        <v>143544848.61154461</v>
      </c>
      <c r="AL26" s="13">
        <v>146120389.84939253</v>
      </c>
      <c r="AM26" s="13">
        <v>148738628.99956554</v>
      </c>
      <c r="AN26" s="13">
        <v>136556269.84869665</v>
      </c>
      <c r="AO26" s="13">
        <v>111429916.19653645</v>
      </c>
      <c r="AP26" s="13">
        <v>79560960.164327025</v>
      </c>
      <c r="AQ26" s="13">
        <v>48691307.620568141</v>
      </c>
      <c r="AR26" s="13">
        <v>24832566.886489756</v>
      </c>
      <c r="AS26" s="13">
        <v>10131687.289687816</v>
      </c>
      <c r="AT26" s="13">
        <v>3100296.3106444729</v>
      </c>
      <c r="AU26" s="13">
        <v>632460.44737147237</v>
      </c>
      <c r="AV26" s="13">
        <v>64510.965631890176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</row>
    <row r="27" spans="1:54" s="13" customFormat="1" x14ac:dyDescent="0.2">
      <c r="B27" s="13" t="s">
        <v>55</v>
      </c>
      <c r="C27" s="18">
        <v>0</v>
      </c>
      <c r="D27" s="18">
        <v>1</v>
      </c>
      <c r="E27" s="18">
        <v>1</v>
      </c>
      <c r="F27" s="13">
        <v>-106904818.90649599</v>
      </c>
      <c r="G27" s="13">
        <v>-80916084.966821596</v>
      </c>
      <c r="H27" s="13">
        <v>-59153848.845359363</v>
      </c>
      <c r="I27" s="13">
        <v>-40769803.508484662</v>
      </c>
      <c r="J27" s="13">
        <v>-25059447.410161875</v>
      </c>
      <c r="K27" s="13">
        <v>-11468429.081149079</v>
      </c>
      <c r="L27" s="13">
        <v>462127.99590338394</v>
      </c>
      <c r="M27" s="13">
        <v>11112359.082284372</v>
      </c>
      <c r="N27" s="13">
        <v>20780521.711368218</v>
      </c>
      <c r="O27" s="13">
        <v>29712950.240115941</v>
      </c>
      <c r="P27" s="13">
        <v>38099476.172535703</v>
      </c>
      <c r="Q27" s="13">
        <v>46094985.893459857</v>
      </c>
      <c r="R27" s="13">
        <v>53819124.662321426</v>
      </c>
      <c r="S27" s="13">
        <v>61370167.048382401</v>
      </c>
      <c r="T27" s="13">
        <v>68829090.697905555</v>
      </c>
      <c r="U27" s="13">
        <v>75917699.47139287</v>
      </c>
      <c r="V27" s="13">
        <v>78162295.209690645</v>
      </c>
      <c r="W27" s="13">
        <v>80275541.910747975</v>
      </c>
      <c r="X27" s="13">
        <v>82270407.675548643</v>
      </c>
      <c r="Y27" s="13">
        <v>84200321.273563355</v>
      </c>
      <c r="Z27" s="13">
        <v>86066736.81979157</v>
      </c>
      <c r="AA27" s="13">
        <v>87906615.859876946</v>
      </c>
      <c r="AB27" s="13">
        <v>89714307.626492873</v>
      </c>
      <c r="AC27" s="13">
        <v>91512620.626841053</v>
      </c>
      <c r="AD27" s="13">
        <v>93304436.963050395</v>
      </c>
      <c r="AE27" s="13">
        <v>95100472.284717456</v>
      </c>
      <c r="AF27" s="13">
        <v>96902159.993634269</v>
      </c>
      <c r="AG27" s="13">
        <v>98718291.939418957</v>
      </c>
      <c r="AH27" s="13">
        <v>100550017.85628206</v>
      </c>
      <c r="AI27" s="13">
        <v>102401658.70963457</v>
      </c>
      <c r="AJ27" s="13">
        <v>104275135.27965145</v>
      </c>
      <c r="AK27" s="13">
        <v>106173516.8707926</v>
      </c>
      <c r="AL27" s="13">
        <v>108097761.34228928</v>
      </c>
      <c r="AM27" s="13">
        <v>110050052.71795252</v>
      </c>
      <c r="AN27" s="13">
        <v>101087719.82340138</v>
      </c>
      <c r="AO27" s="13">
        <v>82487579.375895515</v>
      </c>
      <c r="AP27" s="13">
        <v>58896131.674389392</v>
      </c>
      <c r="AQ27" s="13">
        <v>36044432.584726311</v>
      </c>
      <c r="AR27" s="13">
        <v>18382660.618210424</v>
      </c>
      <c r="AS27" s="13">
        <v>7500125.5322298491</v>
      </c>
      <c r="AT27" s="13">
        <v>2295038.4128623344</v>
      </c>
      <c r="AU27" s="13">
        <v>468187.83622391627</v>
      </c>
      <c r="AV27" s="13">
        <v>47755.159294839454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</row>
    <row r="28" spans="1:54" s="13" customFormat="1" x14ac:dyDescent="0.2">
      <c r="B28" s="13" t="s">
        <v>56</v>
      </c>
      <c r="C28" s="18">
        <v>0</v>
      </c>
      <c r="D28" s="18">
        <v>0</v>
      </c>
      <c r="E28" s="18">
        <v>1</v>
      </c>
      <c r="F28" s="13">
        <v>-13308106.122186849</v>
      </c>
      <c r="G28" s="13">
        <v>-10080647.001496373</v>
      </c>
      <c r="H28" s="13">
        <v>-7379333.9348380268</v>
      </c>
      <c r="I28" s="13">
        <v>-5098618.4553823797</v>
      </c>
      <c r="J28" s="13">
        <v>-3150845.7467552237</v>
      </c>
      <c r="K28" s="13">
        <v>-1467046.5637278906</v>
      </c>
      <c r="L28" s="13">
        <v>9866.5872916812077</v>
      </c>
      <c r="M28" s="13">
        <v>1327184.0116478396</v>
      </c>
      <c r="N28" s="13">
        <v>2522006.8966465206</v>
      </c>
      <c r="O28" s="13">
        <v>3624977.9294973807</v>
      </c>
      <c r="P28" s="13">
        <v>4659708.9938650364</v>
      </c>
      <c r="Q28" s="13">
        <v>5645466.2505560685</v>
      </c>
      <c r="R28" s="13">
        <v>6597129.8800013028</v>
      </c>
      <c r="S28" s="13">
        <v>7526919.8998735007</v>
      </c>
      <c r="T28" s="13">
        <v>8444903.9204232376</v>
      </c>
      <c r="U28" s="13">
        <v>9317017.2179425135</v>
      </c>
      <c r="V28" s="13">
        <v>9593932.2567100748</v>
      </c>
      <c r="W28" s="13">
        <v>9854462.8523563351</v>
      </c>
      <c r="X28" s="13">
        <v>10100253.361527257</v>
      </c>
      <c r="Y28" s="13">
        <v>10337904.701979</v>
      </c>
      <c r="Z28" s="13">
        <v>10567628.764424641</v>
      </c>
      <c r="AA28" s="13">
        <v>10793990.240811834</v>
      </c>
      <c r="AB28" s="13">
        <v>11016316.422755782</v>
      </c>
      <c r="AC28" s="13">
        <v>11237424.777935402</v>
      </c>
      <c r="AD28" s="13">
        <v>11457682.623482507</v>
      </c>
      <c r="AE28" s="13">
        <v>11678416.497799305</v>
      </c>
      <c r="AF28" s="13">
        <v>11899810.941541713</v>
      </c>
      <c r="AG28" s="13">
        <v>12122952.403647184</v>
      </c>
      <c r="AH28" s="13">
        <v>12347987.500950299</v>
      </c>
      <c r="AI28" s="13">
        <v>12575451.193369325</v>
      </c>
      <c r="AJ28" s="13">
        <v>12805582.817409081</v>
      </c>
      <c r="AK28" s="13">
        <v>13038762.058859557</v>
      </c>
      <c r="AL28" s="13">
        <v>13275108.750732511</v>
      </c>
      <c r="AM28" s="13">
        <v>13514892.862961164</v>
      </c>
      <c r="AN28" s="13">
        <v>12414357.803718355</v>
      </c>
      <c r="AO28" s="13">
        <v>10130115.967834178</v>
      </c>
      <c r="AP28" s="13">
        <v>7232902.8010336012</v>
      </c>
      <c r="AQ28" s="13">
        <v>4426536.5142325647</v>
      </c>
      <c r="AR28" s="13">
        <v>2257533.6222586087</v>
      </c>
      <c r="AS28" s="13">
        <v>921073.7178815119</v>
      </c>
      <c r="AT28" s="13">
        <v>281848.55767174269</v>
      </c>
      <c r="AU28" s="13">
        <v>57497.105765035507</v>
      </c>
      <c r="AV28" s="13">
        <v>5864.7047880336213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</row>
    <row r="29" spans="1:54" s="13" customFormat="1" x14ac:dyDescent="0.2">
      <c r="B29" s="13" t="s">
        <v>57</v>
      </c>
      <c r="C29" s="18">
        <v>0</v>
      </c>
      <c r="D29" s="18">
        <v>1</v>
      </c>
      <c r="E29" s="18">
        <v>1</v>
      </c>
      <c r="F29" s="13">
        <v>-152570692.01492593</v>
      </c>
      <c r="G29" s="13">
        <v>-114048588.74509101</v>
      </c>
      <c r="H29" s="13">
        <v>-81556894.163484722</v>
      </c>
      <c r="I29" s="13">
        <v>-53875065.219287232</v>
      </c>
      <c r="J29" s="13">
        <v>-29989278.836380623</v>
      </c>
      <c r="K29" s="13">
        <v>-9101097.3028983176</v>
      </c>
      <c r="L29" s="13">
        <v>9451012.8945559189</v>
      </c>
      <c r="M29" s="13">
        <v>26215293.507007487</v>
      </c>
      <c r="N29" s="13">
        <v>41622492.05913718</v>
      </c>
      <c r="O29" s="13">
        <v>56028296.692765199</v>
      </c>
      <c r="P29" s="13">
        <v>69707205.994578913</v>
      </c>
      <c r="Q29" s="13">
        <v>82883027.187472433</v>
      </c>
      <c r="R29" s="13">
        <v>95729082.494812563</v>
      </c>
      <c r="S29" s="13">
        <v>108388161.54457468</v>
      </c>
      <c r="T29" s="13">
        <v>120978219.06705877</v>
      </c>
      <c r="U29" s="13">
        <v>132997696.4164919</v>
      </c>
      <c r="V29" s="13">
        <v>136663112.12604782</v>
      </c>
      <c r="W29" s="13">
        <v>140147229.26847103</v>
      </c>
      <c r="X29" s="13">
        <v>143463018.93834269</v>
      </c>
      <c r="Y29" s="13">
        <v>146695991.04413205</v>
      </c>
      <c r="Z29" s="13">
        <v>149842525.87967363</v>
      </c>
      <c r="AA29" s="13">
        <v>152962103.81923822</v>
      </c>
      <c r="AB29" s="13">
        <v>156040991.85971078</v>
      </c>
      <c r="AC29" s="13">
        <v>159115774.07017472</v>
      </c>
      <c r="AD29" s="13">
        <v>162188988.97497812</v>
      </c>
      <c r="AE29" s="13">
        <v>165277295.4999156</v>
      </c>
      <c r="AF29" s="13">
        <v>168381613.64023405</v>
      </c>
      <c r="AG29" s="13">
        <v>171515968.18291983</v>
      </c>
      <c r="AH29" s="13">
        <v>174681355.95371121</v>
      </c>
      <c r="AI29" s="13">
        <v>177884485.58689561</v>
      </c>
      <c r="AJ29" s="13">
        <v>181128056.45843837</v>
      </c>
      <c r="AK29" s="13">
        <v>184416891.34776297</v>
      </c>
      <c r="AL29" s="13">
        <v>187752247.82627138</v>
      </c>
      <c r="AM29" s="13">
        <v>191137595.07086727</v>
      </c>
      <c r="AN29" s="13">
        <v>175553114.94440278</v>
      </c>
      <c r="AO29" s="13">
        <v>143251341.79463267</v>
      </c>
      <c r="AP29" s="13">
        <v>102281458.04136772</v>
      </c>
      <c r="AQ29" s="13">
        <v>62596252.321317054</v>
      </c>
      <c r="AR29" s="13">
        <v>31924088.68387169</v>
      </c>
      <c r="AS29" s="13">
        <v>13025028.183019651</v>
      </c>
      <c r="AT29" s="13">
        <v>3985658.6240040138</v>
      </c>
      <c r="AU29" s="13">
        <v>813074.35929681861</v>
      </c>
      <c r="AV29" s="13">
        <v>82933.584648275501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</row>
    <row r="30" spans="1:54" s="13" customFormat="1" x14ac:dyDescent="0.2">
      <c r="A30" s="13" t="s">
        <v>60</v>
      </c>
      <c r="B30" s="13" t="s">
        <v>61</v>
      </c>
      <c r="C30" s="18">
        <v>1</v>
      </c>
      <c r="D30" s="18">
        <v>1</v>
      </c>
      <c r="E30" s="18">
        <v>1</v>
      </c>
      <c r="F30" s="13">
        <v>-146697.44195432862</v>
      </c>
      <c r="G30" s="13">
        <v>64442.027197338641</v>
      </c>
      <c r="H30" s="13">
        <v>269965.14221434842</v>
      </c>
      <c r="I30" s="13">
        <v>472245.49637885607</v>
      </c>
      <c r="J30" s="13">
        <v>673277.2474809906</v>
      </c>
      <c r="K30" s="13">
        <v>874714.1286376291</v>
      </c>
      <c r="L30" s="13">
        <v>1077999.719388047</v>
      </c>
      <c r="M30" s="13">
        <v>1284357.4075849087</v>
      </c>
      <c r="N30" s="13">
        <v>1494819.638111575</v>
      </c>
      <c r="O30" s="13">
        <v>1710230.3894484919</v>
      </c>
      <c r="P30" s="13">
        <v>1931288.6158350138</v>
      </c>
      <c r="Q30" s="13">
        <v>2155430.9577202485</v>
      </c>
      <c r="R30" s="13">
        <v>2202615.4021468419</v>
      </c>
      <c r="S30" s="13">
        <v>2249270.0063634184</v>
      </c>
      <c r="T30" s="13">
        <v>2295597.3398422259</v>
      </c>
      <c r="U30" s="13">
        <v>2341213.81421758</v>
      </c>
      <c r="V30" s="13">
        <v>2386502.8101157062</v>
      </c>
      <c r="W30" s="13">
        <v>2432118.8615474994</v>
      </c>
      <c r="X30" s="13">
        <v>2477587.6217565578</v>
      </c>
      <c r="Y30" s="13">
        <v>2523831.1361868791</v>
      </c>
      <c r="Z30" s="13">
        <v>2570341.0977369891</v>
      </c>
      <c r="AA30" s="13">
        <v>2617784.5539407115</v>
      </c>
      <c r="AB30" s="13">
        <v>2665643.3919206103</v>
      </c>
      <c r="AC30" s="13">
        <v>2714318.4280229621</v>
      </c>
      <c r="AD30" s="13">
        <v>2763673.3644702206</v>
      </c>
      <c r="AE30" s="13">
        <v>2813849.0955567057</v>
      </c>
      <c r="AF30" s="13">
        <v>2864747.1114875358</v>
      </c>
      <c r="AG30" s="13">
        <v>2916515.002353353</v>
      </c>
      <c r="AH30" s="13">
        <v>2969096.9745245548</v>
      </c>
      <c r="AI30" s="13">
        <v>3022549.0446212245</v>
      </c>
      <c r="AJ30" s="13">
        <v>3076870.7495687534</v>
      </c>
      <c r="AK30" s="13">
        <v>3132107.0320871682</v>
      </c>
      <c r="AL30" s="13">
        <v>3188249.7180142156</v>
      </c>
      <c r="AM30" s="13">
        <v>3245334.1447701068</v>
      </c>
      <c r="AN30" s="13">
        <v>2979380.5174440299</v>
      </c>
      <c r="AO30" s="13">
        <v>2431174.5022343281</v>
      </c>
      <c r="AP30" s="13">
        <v>1735858.59459531</v>
      </c>
      <c r="AQ30" s="13">
        <v>1062345.45989233</v>
      </c>
      <c r="AR30" s="13">
        <v>541796.18454508844</v>
      </c>
      <c r="AS30" s="13">
        <v>221052.84329439598</v>
      </c>
      <c r="AT30" s="13">
        <v>67642.170048085187</v>
      </c>
      <c r="AU30" s="13">
        <v>13799.002689809378</v>
      </c>
      <c r="AV30" s="13">
        <v>1407.4982743605565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</row>
    <row r="31" spans="1:54" s="13" customFormat="1" x14ac:dyDescent="0.2">
      <c r="A31" s="13" t="s">
        <v>62</v>
      </c>
      <c r="B31" s="13" t="s">
        <v>63</v>
      </c>
      <c r="C31" s="18">
        <v>0</v>
      </c>
      <c r="D31" s="18">
        <v>0</v>
      </c>
      <c r="E31" s="18">
        <v>0</v>
      </c>
      <c r="F31" s="13">
        <v>-8564818.3397562839</v>
      </c>
      <c r="G31" s="13">
        <v>-5159505.2091345582</v>
      </c>
      <c r="H31" s="13">
        <v>-2091420.8727002982</v>
      </c>
      <c r="I31" s="13">
        <v>716518.36300045997</v>
      </c>
      <c r="J31" s="13">
        <v>3328501.8804066605</v>
      </c>
      <c r="K31" s="13">
        <v>5795676.2580505721</v>
      </c>
      <c r="L31" s="13">
        <v>8160942.2127835937</v>
      </c>
      <c r="M31" s="13">
        <v>10460046.399940608</v>
      </c>
      <c r="N31" s="13">
        <v>12721583.136014048</v>
      </c>
      <c r="O31" s="13">
        <v>14947990.03971638</v>
      </c>
      <c r="P31" s="13">
        <v>15539473.612290541</v>
      </c>
      <c r="Q31" s="13">
        <v>16077948.62106435</v>
      </c>
      <c r="R31" s="13">
        <v>16575653.789820615</v>
      </c>
      <c r="S31" s="13">
        <v>17042959.067974485</v>
      </c>
      <c r="T31" s="13">
        <v>17486682.437134359</v>
      </c>
      <c r="U31" s="13">
        <v>17908109.891527586</v>
      </c>
      <c r="V31" s="13">
        <v>18313519.385481346</v>
      </c>
      <c r="W31" s="13">
        <v>18710639.676770806</v>
      </c>
      <c r="X31" s="13">
        <v>19097997.488994006</v>
      </c>
      <c r="Y31" s="13">
        <v>19484434.27617833</v>
      </c>
      <c r="Z31" s="13">
        <v>19867425.454756603</v>
      </c>
      <c r="AA31" s="13">
        <v>20253238.760544062</v>
      </c>
      <c r="AB31" s="13">
        <v>20638758.687420733</v>
      </c>
      <c r="AC31" s="13">
        <v>21027796.934721112</v>
      </c>
      <c r="AD31" s="13">
        <v>21419866.007003229</v>
      </c>
      <c r="AE31" s="13">
        <v>21816510.882125661</v>
      </c>
      <c r="AF31" s="13">
        <v>22217329.83659685</v>
      </c>
      <c r="AG31" s="13">
        <v>22623756.319473993</v>
      </c>
      <c r="AH31" s="13">
        <v>23035588.489178821</v>
      </c>
      <c r="AI31" s="13">
        <v>23453445.206763126</v>
      </c>
      <c r="AJ31" s="13">
        <v>23877470.082593001</v>
      </c>
      <c r="AK31" s="13">
        <v>24308129.422504745</v>
      </c>
      <c r="AL31" s="13">
        <v>24745453.663847201</v>
      </c>
      <c r="AM31" s="13">
        <v>25189792.02157763</v>
      </c>
      <c r="AN31" s="13">
        <v>23129773.738920897</v>
      </c>
      <c r="AO31" s="13">
        <v>18873895.370959453</v>
      </c>
      <c r="AP31" s="13">
        <v>13475961.294865048</v>
      </c>
      <c r="AQ31" s="13">
        <v>8247288.3124574106</v>
      </c>
      <c r="AR31" s="13">
        <v>4206117.0393532803</v>
      </c>
      <c r="AS31" s="13">
        <v>1716095.7520561377</v>
      </c>
      <c r="AT31" s="13">
        <v>525125.30012917821</v>
      </c>
      <c r="AU31" s="13">
        <v>107125.56122635237</v>
      </c>
      <c r="AV31" s="13">
        <v>10926.807245087943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</row>
    <row r="32" spans="1:54" s="13" customFormat="1" x14ac:dyDescent="0.2">
      <c r="B32" s="13" t="s">
        <v>61</v>
      </c>
      <c r="C32" s="18">
        <v>1</v>
      </c>
      <c r="D32" s="18">
        <v>1</v>
      </c>
      <c r="E32" s="18">
        <v>1</v>
      </c>
      <c r="F32" s="13">
        <v>-56222390.552208036</v>
      </c>
      <c r="G32" s="13">
        <v>-40818434.343532607</v>
      </c>
      <c r="H32" s="13">
        <v>-27635424.548656799</v>
      </c>
      <c r="I32" s="13">
        <v>-16215260.137619125</v>
      </c>
      <c r="J32" s="13">
        <v>-6177270.6792066991</v>
      </c>
      <c r="K32" s="13">
        <v>2778919.0924879983</v>
      </c>
      <c r="L32" s="13">
        <v>10902690.112033142</v>
      </c>
      <c r="M32" s="13">
        <v>18400902.899728946</v>
      </c>
      <c r="N32" s="13">
        <v>25436580.033600505</v>
      </c>
      <c r="O32" s="13">
        <v>32092307.293140508</v>
      </c>
      <c r="P32" s="13">
        <v>34488745.132800348</v>
      </c>
      <c r="Q32" s="13">
        <v>36567803.057446018</v>
      </c>
      <c r="R32" s="13">
        <v>38396206.280611537</v>
      </c>
      <c r="S32" s="13">
        <v>40029090.558654569</v>
      </c>
      <c r="T32" s="13">
        <v>41507321.474137187</v>
      </c>
      <c r="U32" s="13">
        <v>42853641.236333735</v>
      </c>
      <c r="V32" s="13">
        <v>44098662.019699328</v>
      </c>
      <c r="W32" s="13">
        <v>45273563.416465156</v>
      </c>
      <c r="X32" s="13">
        <v>46384861.99418664</v>
      </c>
      <c r="Y32" s="13">
        <v>47462049.973276995</v>
      </c>
      <c r="Z32" s="13">
        <v>48505439.726076111</v>
      </c>
      <c r="AA32" s="13">
        <v>49535460.533051193</v>
      </c>
      <c r="AB32" s="13">
        <v>50548606.621086814</v>
      </c>
      <c r="AC32" s="13">
        <v>51557474.706925757</v>
      </c>
      <c r="AD32" s="13">
        <v>52563484.687794402</v>
      </c>
      <c r="AE32" s="13">
        <v>53572511.038229682</v>
      </c>
      <c r="AF32" s="13">
        <v>54585231.699015222</v>
      </c>
      <c r="AG32" s="13">
        <v>55606495.894622974</v>
      </c>
      <c r="AH32" s="13">
        <v>56636868.746884532</v>
      </c>
      <c r="AI32" s="13">
        <v>57678718.33874587</v>
      </c>
      <c r="AJ32" s="13">
        <v>58733074.0301992</v>
      </c>
      <c r="AK32" s="13">
        <v>59801622.673867077</v>
      </c>
      <c r="AL32" s="13">
        <v>60884870.292257875</v>
      </c>
      <c r="AM32" s="13">
        <v>61984020.284608461</v>
      </c>
      <c r="AN32" s="13">
        <v>56934598.599946357</v>
      </c>
      <c r="AO32" s="13">
        <v>46458632.457556248</v>
      </c>
      <c r="AP32" s="13">
        <v>33171463.574695136</v>
      </c>
      <c r="AQ32" s="13">
        <v>20300935.707713433</v>
      </c>
      <c r="AR32" s="13">
        <v>10353477.210933849</v>
      </c>
      <c r="AS32" s="13">
        <v>4224218.7020610096</v>
      </c>
      <c r="AT32" s="13">
        <v>1292610.9228306697</v>
      </c>
      <c r="AU32" s="13">
        <v>263692.62825745647</v>
      </c>
      <c r="AV32" s="13">
        <v>26896.648082260559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</row>
    <row r="33" spans="1:54" s="13" customFormat="1" x14ac:dyDescent="0.2">
      <c r="A33" s="13" t="s">
        <v>64</v>
      </c>
      <c r="B33" s="13" t="s">
        <v>63</v>
      </c>
      <c r="C33" s="18">
        <v>0</v>
      </c>
      <c r="D33" s="18">
        <v>0</v>
      </c>
      <c r="E33" s="18">
        <v>0</v>
      </c>
      <c r="F33" s="13">
        <v>-5105852.202051945</v>
      </c>
      <c r="G33" s="13">
        <v>-2720993.7245493396</v>
      </c>
      <c r="H33" s="13">
        <v>-536800.93576266151</v>
      </c>
      <c r="I33" s="13">
        <v>1495124.6345649641</v>
      </c>
      <c r="J33" s="13">
        <v>3415126.4079564954</v>
      </c>
      <c r="K33" s="13">
        <v>5255500.7159018442</v>
      </c>
      <c r="L33" s="13">
        <v>7043468.1628897516</v>
      </c>
      <c r="M33" s="13">
        <v>8801757.7693885658</v>
      </c>
      <c r="N33" s="13">
        <v>10548675.840745542</v>
      </c>
      <c r="O33" s="13">
        <v>12282276.167459046</v>
      </c>
      <c r="P33" s="13">
        <v>12710763.772192167</v>
      </c>
      <c r="Q33" s="13">
        <v>13106089.172498742</v>
      </c>
      <c r="R33" s="13">
        <v>13476243.433396619</v>
      </c>
      <c r="S33" s="13">
        <v>13828068.959125819</v>
      </c>
      <c r="T33" s="13">
        <v>14165828.835725807</v>
      </c>
      <c r="U33" s="13">
        <v>14489559.60606301</v>
      </c>
      <c r="V33" s="13">
        <v>14803544.915598048</v>
      </c>
      <c r="W33" s="13">
        <v>15113390.539593926</v>
      </c>
      <c r="X33" s="13">
        <v>15417391.75641386</v>
      </c>
      <c r="Y33" s="13">
        <v>15722276.715218058</v>
      </c>
      <c r="Z33" s="13">
        <v>16025678.383964626</v>
      </c>
      <c r="AA33" s="13">
        <v>16332390.765767125</v>
      </c>
      <c r="AB33" s="13">
        <v>16639691.44680666</v>
      </c>
      <c r="AC33" s="13">
        <v>16950487.063134558</v>
      </c>
      <c r="AD33" s="13">
        <v>17264251.130969044</v>
      </c>
      <c r="AE33" s="13">
        <v>17582122.537868682</v>
      </c>
      <c r="AF33" s="13">
        <v>17903692.557002421</v>
      </c>
      <c r="AG33" s="13">
        <v>18230048.554581877</v>
      </c>
      <c r="AH33" s="13">
        <v>18560973.708840467</v>
      </c>
      <c r="AI33" s="13">
        <v>18896923.450995315</v>
      </c>
      <c r="AJ33" s="13">
        <v>19237978.969360463</v>
      </c>
      <c r="AK33" s="13">
        <v>19584488.403424334</v>
      </c>
      <c r="AL33" s="13">
        <v>19936454.264465749</v>
      </c>
      <c r="AM33" s="13">
        <v>20294140.330098148</v>
      </c>
      <c r="AN33" s="13">
        <v>18633485.983421341</v>
      </c>
      <c r="AO33" s="13">
        <v>15204924.562471814</v>
      </c>
      <c r="AP33" s="13">
        <v>10856316.137604874</v>
      </c>
      <c r="AQ33" s="13">
        <v>6644065.4762141835</v>
      </c>
      <c r="AR33" s="13">
        <v>3388473.3928692336</v>
      </c>
      <c r="AS33" s="13">
        <v>1382497.144290647</v>
      </c>
      <c r="AT33" s="13">
        <v>423044.12615293806</v>
      </c>
      <c r="AU33" s="13">
        <v>86301.001735199359</v>
      </c>
      <c r="AV33" s="13">
        <v>8802.7021769903349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</row>
    <row r="34" spans="1:54" s="13" customFormat="1" x14ac:dyDescent="0.2">
      <c r="B34" s="13" t="s">
        <v>61</v>
      </c>
      <c r="C34" s="18">
        <v>1</v>
      </c>
      <c r="D34" s="18">
        <v>1</v>
      </c>
      <c r="E34" s="18">
        <v>1</v>
      </c>
      <c r="F34" s="13">
        <v>-54182258.164048381</v>
      </c>
      <c r="G34" s="13">
        <v>-39996496.507446915</v>
      </c>
      <c r="H34" s="13">
        <v>-27951778.971598238</v>
      </c>
      <c r="I34" s="13">
        <v>-17611171.516284484</v>
      </c>
      <c r="J34" s="13">
        <v>-8611676.8665028643</v>
      </c>
      <c r="K34" s="13">
        <v>-667174.3966893144</v>
      </c>
      <c r="L34" s="13">
        <v>6459609.9257017002</v>
      </c>
      <c r="M34" s="13">
        <v>12965393.942233248</v>
      </c>
      <c r="N34" s="13">
        <v>19004943.533471439</v>
      </c>
      <c r="O34" s="13">
        <v>24664163.776284277</v>
      </c>
      <c r="P34" s="13">
        <v>26832658.424583673</v>
      </c>
      <c r="Q34" s="13">
        <v>28698191.236918498</v>
      </c>
      <c r="R34" s="13">
        <v>30323774.786757227</v>
      </c>
      <c r="S34" s="13">
        <v>31761317.03138341</v>
      </c>
      <c r="T34" s="13">
        <v>33049831.675052464</v>
      </c>
      <c r="U34" s="13">
        <v>34212592.20346839</v>
      </c>
      <c r="V34" s="13">
        <v>35278094.622131109</v>
      </c>
      <c r="W34" s="13">
        <v>36274532.200744838</v>
      </c>
      <c r="X34" s="13">
        <v>37209720.57216461</v>
      </c>
      <c r="Y34" s="13">
        <v>38109373.947722942</v>
      </c>
      <c r="Z34" s="13">
        <v>38975395.006430857</v>
      </c>
      <c r="AA34" s="13">
        <v>39825506.797318213</v>
      </c>
      <c r="AB34" s="13">
        <v>40657938.176529855</v>
      </c>
      <c r="AC34" s="13">
        <v>41483650.193554841</v>
      </c>
      <c r="AD34" s="13">
        <v>42304449.465074375</v>
      </c>
      <c r="AE34" s="13">
        <v>43125592.51264593</v>
      </c>
      <c r="AF34" s="13">
        <v>43948047.130575873</v>
      </c>
      <c r="AG34" s="13">
        <v>44776053.987008803</v>
      </c>
      <c r="AH34" s="13">
        <v>45610336.98664511</v>
      </c>
      <c r="AI34" s="13">
        <v>46453017.561015993</v>
      </c>
      <c r="AJ34" s="13">
        <v>47305095.93759948</v>
      </c>
      <c r="AK34" s="13">
        <v>48168067.410314478</v>
      </c>
      <c r="AL34" s="13">
        <v>49042448.687302947</v>
      </c>
      <c r="AM34" s="13">
        <v>49929296.202887878</v>
      </c>
      <c r="AN34" s="13">
        <v>45866857.88450411</v>
      </c>
      <c r="AO34" s="13">
        <v>37427356.033755347</v>
      </c>
      <c r="AP34" s="13">
        <v>26723132.208101314</v>
      </c>
      <c r="AQ34" s="13">
        <v>16354556.911358014</v>
      </c>
      <c r="AR34" s="13">
        <v>8340824.0247925846</v>
      </c>
      <c r="AS34" s="13">
        <v>3403056.2021153737</v>
      </c>
      <c r="AT34" s="13">
        <v>1041335.1978473043</v>
      </c>
      <c r="AU34" s="13">
        <v>212432.38036085007</v>
      </c>
      <c r="AV34" s="13">
        <v>21668.102796806714</v>
      </c>
      <c r="AW34" s="13">
        <v>0</v>
      </c>
      <c r="AX34" s="13">
        <v>0</v>
      </c>
      <c r="AY34" s="13">
        <v>0</v>
      </c>
      <c r="AZ34" s="13">
        <v>0</v>
      </c>
      <c r="BA34" s="13">
        <v>0</v>
      </c>
      <c r="BB34" s="13">
        <v>0</v>
      </c>
    </row>
    <row r="35" spans="1:54" s="13" customFormat="1" x14ac:dyDescent="0.2">
      <c r="A35" s="13" t="s">
        <v>64</v>
      </c>
      <c r="B35" s="13" t="s">
        <v>63</v>
      </c>
      <c r="C35" s="18">
        <v>0</v>
      </c>
      <c r="D35" s="18">
        <v>0</v>
      </c>
      <c r="E35" s="18">
        <v>0</v>
      </c>
      <c r="F35" s="13">
        <v>-234150.18956390917</v>
      </c>
      <c r="G35" s="13">
        <v>-124202.82616006855</v>
      </c>
      <c r="H35" s="13">
        <v>-23457.220749779983</v>
      </c>
      <c r="I35" s="13">
        <v>70310.136600388942</v>
      </c>
      <c r="J35" s="13">
        <v>158952.75630469498</v>
      </c>
      <c r="K35" s="13">
        <v>243954.67187721911</v>
      </c>
      <c r="L35" s="13">
        <v>326566.88670836797</v>
      </c>
      <c r="M35" s="13">
        <v>407834.05336079712</v>
      </c>
      <c r="N35" s="13">
        <v>488597.74268625543</v>
      </c>
      <c r="O35" s="13">
        <v>568763.14893584512</v>
      </c>
      <c r="P35" s="13">
        <v>588537.21610903589</v>
      </c>
      <c r="Q35" s="13">
        <v>606787.94043483096</v>
      </c>
      <c r="R35" s="13">
        <v>623882.92120895721</v>
      </c>
      <c r="S35" s="13">
        <v>640137.02454664826</v>
      </c>
      <c r="T35" s="13">
        <v>655746.07655789005</v>
      </c>
      <c r="U35" s="13">
        <v>670710.56018339074</v>
      </c>
      <c r="V35" s="13">
        <v>685227.80396358599</v>
      </c>
      <c r="W35" s="13">
        <v>699556.51530876826</v>
      </c>
      <c r="X35" s="13">
        <v>713617.16678133619</v>
      </c>
      <c r="Y35" s="13">
        <v>727720.68696743564</v>
      </c>
      <c r="Z35" s="13">
        <v>741757.11728212552</v>
      </c>
      <c r="AA35" s="13">
        <v>755948.03466562426</v>
      </c>
      <c r="AB35" s="13">
        <v>770167.17793884093</v>
      </c>
      <c r="AC35" s="13">
        <v>784548.87944811478</v>
      </c>
      <c r="AD35" s="13">
        <v>799068.60970080213</v>
      </c>
      <c r="AE35" s="13">
        <v>813778.95310353267</v>
      </c>
      <c r="AF35" s="13">
        <v>828660.88925748831</v>
      </c>
      <c r="AG35" s="13">
        <v>843764.6642948275</v>
      </c>
      <c r="AH35" s="13">
        <v>859080.17728530779</v>
      </c>
      <c r="AI35" s="13">
        <v>874628.45526432781</v>
      </c>
      <c r="AJ35" s="13">
        <v>890413.21423313196</v>
      </c>
      <c r="AK35" s="13">
        <v>906450.53420735034</v>
      </c>
      <c r="AL35" s="13">
        <v>922740.5048085273</v>
      </c>
      <c r="AM35" s="13">
        <v>939295.31349825638</v>
      </c>
      <c r="AN35" s="13">
        <v>862432.26821596676</v>
      </c>
      <c r="AO35" s="13">
        <v>703744.7308642288</v>
      </c>
      <c r="AP35" s="13">
        <v>502473.73783705937</v>
      </c>
      <c r="AQ35" s="13">
        <v>307513.9275562804</v>
      </c>
      <c r="AR35" s="13">
        <v>156832.103053703</v>
      </c>
      <c r="AS35" s="13">
        <v>63987.498045910812</v>
      </c>
      <c r="AT35" s="13">
        <v>19580.174402048709</v>
      </c>
      <c r="AU35" s="13">
        <v>3994.3555780179368</v>
      </c>
      <c r="AV35" s="13">
        <v>407.42426895782955</v>
      </c>
      <c r="AW35" s="13">
        <v>0</v>
      </c>
      <c r="AX35" s="13">
        <v>0</v>
      </c>
      <c r="AY35" s="13">
        <v>0</v>
      </c>
      <c r="AZ35" s="13">
        <v>0</v>
      </c>
      <c r="BA35" s="13">
        <v>0</v>
      </c>
      <c r="BB35" s="13">
        <v>0</v>
      </c>
    </row>
    <row r="36" spans="1:54" s="13" customFormat="1" x14ac:dyDescent="0.2">
      <c r="B36" s="13" t="s">
        <v>61</v>
      </c>
      <c r="C36" s="18">
        <v>1</v>
      </c>
      <c r="D36" s="18">
        <v>1</v>
      </c>
      <c r="E36" s="18">
        <v>1</v>
      </c>
      <c r="F36" s="13">
        <v>-2487888.461941245</v>
      </c>
      <c r="G36" s="13">
        <v>-1835287.7456942427</v>
      </c>
      <c r="H36" s="13">
        <v>-1280996.1321027835</v>
      </c>
      <c r="I36" s="13">
        <v>-804942.41063657764</v>
      </c>
      <c r="J36" s="13">
        <v>-390451.60673933767</v>
      </c>
      <c r="K36" s="13">
        <v>-24379.637394515914</v>
      </c>
      <c r="L36" s="13">
        <v>304174.1339305687</v>
      </c>
      <c r="M36" s="13">
        <v>604247.33612321212</v>
      </c>
      <c r="N36" s="13">
        <v>882950.73650214868</v>
      </c>
      <c r="O36" s="13">
        <v>1144217.0312686441</v>
      </c>
      <c r="P36" s="13">
        <v>1244051.4836519228</v>
      </c>
      <c r="Q36" s="13">
        <v>1329969.4027905005</v>
      </c>
      <c r="R36" s="13">
        <v>1404866.553688877</v>
      </c>
      <c r="S36" s="13">
        <v>1471128.6901163096</v>
      </c>
      <c r="T36" s="13">
        <v>1530547.8955214501</v>
      </c>
      <c r="U36" s="13">
        <v>1584190.2828348172</v>
      </c>
      <c r="V36" s="13">
        <v>1633366.1838676766</v>
      </c>
      <c r="W36" s="13">
        <v>1679373.6182348449</v>
      </c>
      <c r="X36" s="13">
        <v>1722568.5854286067</v>
      </c>
      <c r="Y36" s="13">
        <v>1764136.8688626934</v>
      </c>
      <c r="Z36" s="13">
        <v>1804162.8391253243</v>
      </c>
      <c r="AA36" s="13">
        <v>1843463.9600646424</v>
      </c>
      <c r="AB36" s="13">
        <v>1881955.9004314118</v>
      </c>
      <c r="AC36" s="13">
        <v>1920144.1628016478</v>
      </c>
      <c r="AD36" s="13">
        <v>1958110.882214393</v>
      </c>
      <c r="AE36" s="13">
        <v>1996098.1794155638</v>
      </c>
      <c r="AF36" s="13">
        <v>2034149.904674365</v>
      </c>
      <c r="AG36" s="13">
        <v>2072461.5857564674</v>
      </c>
      <c r="AH36" s="13">
        <v>2111066.1269778092</v>
      </c>
      <c r="AI36" s="13">
        <v>2150061.2386970581</v>
      </c>
      <c r="AJ36" s="13">
        <v>2189492.833021584</v>
      </c>
      <c r="AK36" s="13">
        <v>2229429.8131373776</v>
      </c>
      <c r="AL36" s="13">
        <v>2269895.850434728</v>
      </c>
      <c r="AM36" s="13">
        <v>2310939.6463895119</v>
      </c>
      <c r="AN36" s="13">
        <v>2122901.6576107736</v>
      </c>
      <c r="AO36" s="13">
        <v>1732287.7526103903</v>
      </c>
      <c r="AP36" s="13">
        <v>1236853.4553638189</v>
      </c>
      <c r="AQ36" s="13">
        <v>756954.31468265725</v>
      </c>
      <c r="AR36" s="13">
        <v>386046.70048815518</v>
      </c>
      <c r="AS36" s="13">
        <v>157507.05379916725</v>
      </c>
      <c r="AT36" s="13">
        <v>48197.158462545209</v>
      </c>
      <c r="AU36" s="13">
        <v>9832.2203263592201</v>
      </c>
      <c r="AV36" s="13">
        <v>1002.8864732886406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</row>
    <row r="40" spans="1:54" s="53" customFormat="1" x14ac:dyDescent="0.2">
      <c r="A40" s="53" t="s">
        <v>140</v>
      </c>
      <c r="C40" s="55"/>
      <c r="D40" s="55"/>
      <c r="E40" s="55"/>
    </row>
    <row r="41" spans="1:54" s="18" customFormat="1" x14ac:dyDescent="0.2">
      <c r="A41" s="18" t="s">
        <v>138</v>
      </c>
      <c r="B41" s="18" t="s">
        <v>139</v>
      </c>
      <c r="F41" s="18">
        <v>2017</v>
      </c>
      <c r="G41" s="18">
        <v>2018</v>
      </c>
      <c r="H41" s="18">
        <v>2019</v>
      </c>
      <c r="I41" s="18">
        <v>2020</v>
      </c>
      <c r="J41" s="18">
        <v>2021</v>
      </c>
      <c r="K41" s="18">
        <v>2022</v>
      </c>
      <c r="L41" s="18">
        <v>2023</v>
      </c>
      <c r="M41" s="18">
        <v>2024</v>
      </c>
      <c r="N41" s="18">
        <v>2025</v>
      </c>
      <c r="O41" s="18">
        <v>2026</v>
      </c>
      <c r="P41" s="18">
        <v>2027</v>
      </c>
      <c r="Q41" s="18">
        <v>2028</v>
      </c>
      <c r="R41" s="18">
        <v>2029</v>
      </c>
      <c r="S41" s="18">
        <v>2030</v>
      </c>
      <c r="T41" s="18">
        <v>2031</v>
      </c>
      <c r="U41" s="18">
        <v>2032</v>
      </c>
      <c r="V41" s="18">
        <v>2033</v>
      </c>
      <c r="W41" s="18">
        <v>2034</v>
      </c>
      <c r="X41" s="18">
        <v>2035</v>
      </c>
      <c r="Y41" s="18">
        <v>2036</v>
      </c>
      <c r="Z41" s="18">
        <v>2037</v>
      </c>
      <c r="AA41" s="18">
        <v>2038</v>
      </c>
      <c r="AB41" s="18">
        <v>2039</v>
      </c>
      <c r="AC41" s="18">
        <v>2040</v>
      </c>
      <c r="AD41" s="18">
        <v>2041</v>
      </c>
      <c r="AE41" s="18">
        <v>2042</v>
      </c>
      <c r="AF41" s="18">
        <v>2043</v>
      </c>
      <c r="AG41" s="18">
        <v>2044</v>
      </c>
      <c r="AH41" s="18">
        <v>2045</v>
      </c>
      <c r="AI41" s="18">
        <v>2046</v>
      </c>
      <c r="AJ41" s="18">
        <v>2047</v>
      </c>
      <c r="AK41" s="18">
        <v>2048</v>
      </c>
      <c r="AL41" s="18">
        <v>2049</v>
      </c>
      <c r="AM41" s="18">
        <v>2050</v>
      </c>
    </row>
    <row r="42" spans="1:54" s="13" customFormat="1" x14ac:dyDescent="0.2">
      <c r="A42" s="13" t="s">
        <v>47</v>
      </c>
      <c r="B42" s="13" t="s">
        <v>49</v>
      </c>
      <c r="C42" s="18"/>
      <c r="D42" s="18"/>
      <c r="E42" s="18"/>
      <c r="F42" s="13">
        <v>1628395.2177518336</v>
      </c>
      <c r="G42" s="13">
        <v>1303007.5828930507</v>
      </c>
      <c r="H42" s="13">
        <v>1042072.4339611779</v>
      </c>
      <c r="I42" s="13">
        <v>833153.98006758653</v>
      </c>
      <c r="J42" s="13">
        <v>665933.76509322564</v>
      </c>
      <c r="K42" s="13">
        <v>532326.47458007815</v>
      </c>
      <c r="L42" s="13">
        <v>425669.30165989278</v>
      </c>
      <c r="M42" s="13">
        <v>340453.80192876759</v>
      </c>
      <c r="N42" s="13">
        <v>272387.14475131442</v>
      </c>
      <c r="O42" s="13">
        <v>217920.32533361198</v>
      </c>
      <c r="P42" s="13">
        <v>174337.89519945838</v>
      </c>
      <c r="Q42" s="13">
        <v>139416.38867643574</v>
      </c>
      <c r="R42" s="13">
        <v>111459.78134591042</v>
      </c>
      <c r="S42" s="13">
        <v>89095.941251056473</v>
      </c>
      <c r="T42" s="13">
        <v>71208.855471345203</v>
      </c>
      <c r="U42" s="13">
        <v>56891.331603067672</v>
      </c>
      <c r="V42" s="13">
        <v>45440.903990948675</v>
      </c>
      <c r="W42" s="13">
        <v>36294.30323817928</v>
      </c>
      <c r="X42" s="13">
        <v>28981.494777146112</v>
      </c>
      <c r="Y42" s="13">
        <v>23144.326064884761</v>
      </c>
      <c r="Z42" s="13">
        <v>18480.346760543307</v>
      </c>
      <c r="AA42" s="13">
        <v>14757.805188940503</v>
      </c>
      <c r="AB42" s="13">
        <v>11783.779962471794</v>
      </c>
      <c r="AC42" s="13">
        <v>9409.3278737039909</v>
      </c>
      <c r="AD42" s="13">
        <v>7513.0425274787694</v>
      </c>
      <c r="AE42" s="13">
        <v>5998.9312529182562</v>
      </c>
      <c r="AF42" s="13">
        <v>4789.7540861608668</v>
      </c>
      <c r="AG42" s="13">
        <v>3824.3069781089175</v>
      </c>
      <c r="AH42" s="13">
        <v>3053.3782262527379</v>
      </c>
      <c r="AI42" s="13">
        <v>2437.8222797856247</v>
      </c>
      <c r="AJ42" s="13">
        <v>1946.3195497033896</v>
      </c>
      <c r="AK42" s="13">
        <v>1553.8912755353294</v>
      </c>
      <c r="AL42" s="13">
        <v>1240.5600971916051</v>
      </c>
      <c r="AM42" s="13">
        <v>990.39433354528455</v>
      </c>
      <c r="AN42" s="13">
        <v>0</v>
      </c>
      <c r="AO42" s="13">
        <v>0</v>
      </c>
      <c r="AP42" s="13">
        <v>0</v>
      </c>
      <c r="AQ42" s="13">
        <v>0</v>
      </c>
      <c r="AR42" s="13">
        <v>0</v>
      </c>
      <c r="AS42" s="13">
        <v>0</v>
      </c>
      <c r="AT42" s="13">
        <v>0</v>
      </c>
      <c r="AU42" s="13">
        <v>0</v>
      </c>
    </row>
    <row r="43" spans="1:54" s="13" customFormat="1" x14ac:dyDescent="0.2">
      <c r="B43" s="13" t="s">
        <v>50</v>
      </c>
      <c r="C43" s="18"/>
      <c r="D43" s="18"/>
      <c r="E43" s="18"/>
      <c r="F43" s="13">
        <v>5427984.0591727784</v>
      </c>
      <c r="G43" s="13">
        <v>4343358.6096435031</v>
      </c>
      <c r="H43" s="13">
        <v>3473574.779870593</v>
      </c>
      <c r="I43" s="13">
        <v>2777179.9335586214</v>
      </c>
      <c r="J43" s="13">
        <v>2219779.2169774189</v>
      </c>
      <c r="K43" s="13">
        <v>1774421.5819335936</v>
      </c>
      <c r="L43" s="13">
        <v>1418897.6721996428</v>
      </c>
      <c r="M43" s="13">
        <v>1134846.0064292252</v>
      </c>
      <c r="N43" s="13">
        <v>907957.14917104796</v>
      </c>
      <c r="O43" s="13">
        <v>726401.08444537327</v>
      </c>
      <c r="P43" s="13">
        <v>581126.31733152794</v>
      </c>
      <c r="Q43" s="13">
        <v>464721.29558811913</v>
      </c>
      <c r="R43" s="13">
        <v>371532.60448636807</v>
      </c>
      <c r="S43" s="13">
        <v>296986.47083685489</v>
      </c>
      <c r="T43" s="13">
        <v>237362.85157115071</v>
      </c>
      <c r="U43" s="13">
        <v>189637.77201022554</v>
      </c>
      <c r="V43" s="13">
        <v>151469.6799698289</v>
      </c>
      <c r="W43" s="13">
        <v>120981.01079393094</v>
      </c>
      <c r="X43" s="13">
        <v>96604.982590487038</v>
      </c>
      <c r="Y43" s="13">
        <v>77147.753549615867</v>
      </c>
      <c r="Z43" s="13">
        <v>61601.15586847769</v>
      </c>
      <c r="AA43" s="13">
        <v>49192.683963135009</v>
      </c>
      <c r="AB43" s="13">
        <v>39279.266541572644</v>
      </c>
      <c r="AC43" s="13">
        <v>31364.426245679973</v>
      </c>
      <c r="AD43" s="13">
        <v>25043.475091595898</v>
      </c>
      <c r="AE43" s="13">
        <v>19996.437509727522</v>
      </c>
      <c r="AF43" s="13">
        <v>15965.846953869555</v>
      </c>
      <c r="AG43" s="13">
        <v>12747.689927029725</v>
      </c>
      <c r="AH43" s="13">
        <v>10177.927420842459</v>
      </c>
      <c r="AI43" s="13">
        <v>8126.0742659520838</v>
      </c>
      <c r="AJ43" s="13">
        <v>6487.7318323446316</v>
      </c>
      <c r="AK43" s="13">
        <v>5179.6375851177654</v>
      </c>
      <c r="AL43" s="13">
        <v>4135.2003239720161</v>
      </c>
      <c r="AM43" s="13">
        <v>3301.3144451509479</v>
      </c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3">
        <v>0</v>
      </c>
      <c r="AT43" s="13">
        <v>0</v>
      </c>
      <c r="AU43" s="13">
        <v>0</v>
      </c>
    </row>
    <row r="44" spans="1:54" s="13" customFormat="1" x14ac:dyDescent="0.2">
      <c r="A44" s="13" t="s">
        <v>51</v>
      </c>
      <c r="B44" s="13" t="s">
        <v>52</v>
      </c>
      <c r="C44" s="18"/>
      <c r="D44" s="18"/>
      <c r="E44" s="18"/>
      <c r="F44" s="13">
        <v>1219840.8831142129</v>
      </c>
      <c r="G44" s="13">
        <v>976091.00253634364</v>
      </c>
      <c r="H44" s="13">
        <v>780622.87597918045</v>
      </c>
      <c r="I44" s="13">
        <v>624120.77592495829</v>
      </c>
      <c r="J44" s="13">
        <v>498855.08336753934</v>
      </c>
      <c r="K44" s="13">
        <v>398769.03946778795</v>
      </c>
      <c r="L44" s="13">
        <v>318871.49457997677</v>
      </c>
      <c r="M44" s="13">
        <v>255036.0390874536</v>
      </c>
      <c r="N44" s="13">
        <v>204046.88713169622</v>
      </c>
      <c r="O44" s="13">
        <v>163245.45737151743</v>
      </c>
      <c r="P44" s="13">
        <v>130597.59063526698</v>
      </c>
      <c r="Q44" s="13">
        <v>104437.67509858633</v>
      </c>
      <c r="R44" s="13">
        <v>83495.208427609818</v>
      </c>
      <c r="S44" s="13">
        <v>66742.31812571187</v>
      </c>
      <c r="T44" s="13">
        <v>53342.992043198203</v>
      </c>
      <c r="U44" s="13">
        <v>42617.646765163772</v>
      </c>
      <c r="V44" s="13">
        <v>34040.060944390818</v>
      </c>
      <c r="W44" s="13">
        <v>27188.286007864506</v>
      </c>
      <c r="X44" s="13">
        <v>21710.216167136641</v>
      </c>
      <c r="Y44" s="13">
        <v>17337.557147244657</v>
      </c>
      <c r="Z44" s="13">
        <v>13843.741535768606</v>
      </c>
      <c r="AA44" s="13">
        <v>11055.162726011036</v>
      </c>
      <c r="AB44" s="13">
        <v>8827.3021187635295</v>
      </c>
      <c r="AC44" s="13">
        <v>7048.5854403433132</v>
      </c>
      <c r="AD44" s="13">
        <v>5628.0664126778574</v>
      </c>
      <c r="AE44" s="13">
        <v>4493.8363350170921</v>
      </c>
      <c r="AF44" s="13">
        <v>3588.0342748911276</v>
      </c>
      <c r="AG44" s="13">
        <v>2864.8119023075992</v>
      </c>
      <c r="AH44" s="13">
        <v>2287.3044279361666</v>
      </c>
      <c r="AI44" s="13">
        <v>1826.1876786611874</v>
      </c>
      <c r="AJ44" s="13">
        <v>1457.9999575351651</v>
      </c>
      <c r="AK44" s="13">
        <v>1164.0295213034456</v>
      </c>
      <c r="AL44" s="13">
        <v>929.31120652866241</v>
      </c>
      <c r="AM44" s="13">
        <v>741.91049279248728</v>
      </c>
      <c r="AN44" s="13">
        <v>0</v>
      </c>
      <c r="AO44" s="13">
        <v>0</v>
      </c>
      <c r="AP44" s="13">
        <v>0</v>
      </c>
      <c r="AQ44" s="13">
        <v>0</v>
      </c>
      <c r="AR44" s="13">
        <v>0</v>
      </c>
      <c r="AS44" s="13">
        <v>0</v>
      </c>
      <c r="AT44" s="13">
        <v>0</v>
      </c>
      <c r="AU44" s="13">
        <v>0</v>
      </c>
    </row>
    <row r="45" spans="1:54" s="13" customFormat="1" x14ac:dyDescent="0.2">
      <c r="B45" s="13" t="s">
        <v>53</v>
      </c>
      <c r="C45" s="18"/>
      <c r="D45" s="18"/>
      <c r="E45" s="18"/>
      <c r="F45" s="13">
        <v>1829761.3246713215</v>
      </c>
      <c r="G45" s="13">
        <v>1464136.5038045172</v>
      </c>
      <c r="H45" s="13">
        <v>1170934.3139687725</v>
      </c>
      <c r="I45" s="13">
        <v>936181.16388743871</v>
      </c>
      <c r="J45" s="13">
        <v>748282.62505131017</v>
      </c>
      <c r="K45" s="13">
        <v>598153.5592016828</v>
      </c>
      <c r="L45" s="13">
        <v>478307.24186996574</v>
      </c>
      <c r="M45" s="13">
        <v>382554.05863118102</v>
      </c>
      <c r="N45" s="13">
        <v>306070.33069754473</v>
      </c>
      <c r="O45" s="13">
        <v>244868.18605727644</v>
      </c>
      <c r="P45" s="13">
        <v>195896.38595290075</v>
      </c>
      <c r="Q45" s="13">
        <v>156656.51264787972</v>
      </c>
      <c r="R45" s="13">
        <v>125242.8126414149</v>
      </c>
      <c r="S45" s="13">
        <v>100113.47718856795</v>
      </c>
      <c r="T45" s="13">
        <v>80014.488064797406</v>
      </c>
      <c r="U45" s="13">
        <v>63926.470147745742</v>
      </c>
      <c r="V45" s="13">
        <v>51060.091416586307</v>
      </c>
      <c r="W45" s="13">
        <v>40782.429011796812</v>
      </c>
      <c r="X45" s="13">
        <v>32565.324250705013</v>
      </c>
      <c r="Y45" s="13">
        <v>26006.33572086702</v>
      </c>
      <c r="Z45" s="13">
        <v>20765.612303652935</v>
      </c>
      <c r="AA45" s="13">
        <v>16582.744089016578</v>
      </c>
      <c r="AB45" s="13">
        <v>13240.953178145315</v>
      </c>
      <c r="AC45" s="13">
        <v>10572.878160514985</v>
      </c>
      <c r="AD45" s="13">
        <v>8442.0996190167971</v>
      </c>
      <c r="AE45" s="13">
        <v>6740.7545025256477</v>
      </c>
      <c r="AF45" s="13">
        <v>5382.0514123366993</v>
      </c>
      <c r="AG45" s="13">
        <v>4297.217853461404</v>
      </c>
      <c r="AH45" s="13">
        <v>3430.9566419042553</v>
      </c>
      <c r="AI45" s="13">
        <v>2739.2815179917848</v>
      </c>
      <c r="AJ45" s="13">
        <v>2186.9999363027509</v>
      </c>
      <c r="AK45" s="13">
        <v>1746.0442819551708</v>
      </c>
      <c r="AL45" s="13">
        <v>1393.9668097929957</v>
      </c>
      <c r="AM45" s="13">
        <v>1112.8657391887323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  <c r="AT45" s="13">
        <v>0</v>
      </c>
      <c r="AU45" s="13">
        <v>0</v>
      </c>
    </row>
    <row r="46" spans="1:54" s="13" customFormat="1" x14ac:dyDescent="0.2">
      <c r="B46" s="13" t="s">
        <v>54</v>
      </c>
      <c r="C46" s="18"/>
      <c r="D46" s="18"/>
      <c r="E46" s="18"/>
      <c r="F46" s="13">
        <v>43914271.792111725</v>
      </c>
      <c r="G46" s="13">
        <v>35139276.091308415</v>
      </c>
      <c r="H46" s="13">
        <v>28102423.535250537</v>
      </c>
      <c r="I46" s="13">
        <v>22468347.933298524</v>
      </c>
      <c r="J46" s="13">
        <v>17958783.001231439</v>
      </c>
      <c r="K46" s="13">
        <v>14355685.420840384</v>
      </c>
      <c r="L46" s="13">
        <v>11479373.804879179</v>
      </c>
      <c r="M46" s="13">
        <v>9181297.4071483426</v>
      </c>
      <c r="N46" s="13">
        <v>7345687.9367410736</v>
      </c>
      <c r="O46" s="13">
        <v>5876836.4653746355</v>
      </c>
      <c r="P46" s="13">
        <v>4701513.2628696188</v>
      </c>
      <c r="Q46" s="13">
        <v>3759756.3035491123</v>
      </c>
      <c r="R46" s="13">
        <v>3005827.5033939574</v>
      </c>
      <c r="S46" s="13">
        <v>2402723.4525256306</v>
      </c>
      <c r="T46" s="13">
        <v>1920347.7135551379</v>
      </c>
      <c r="U46" s="13">
        <v>1534235.2835458978</v>
      </c>
      <c r="V46" s="13">
        <v>1225442.1939980711</v>
      </c>
      <c r="W46" s="13">
        <v>978778.29628312343</v>
      </c>
      <c r="X46" s="13">
        <v>781567.78201692028</v>
      </c>
      <c r="Y46" s="13">
        <v>624152.05730080837</v>
      </c>
      <c r="Z46" s="13">
        <v>498374.69528767042</v>
      </c>
      <c r="AA46" s="13">
        <v>397985.85813639784</v>
      </c>
      <c r="AB46" s="13">
        <v>317782.87627548754</v>
      </c>
      <c r="AC46" s="13">
        <v>253749.07585235967</v>
      </c>
      <c r="AD46" s="13">
        <v>202610.39085640316</v>
      </c>
      <c r="AE46" s="13">
        <v>161778.10806061554</v>
      </c>
      <c r="AF46" s="13">
        <v>129169.23389608078</v>
      </c>
      <c r="AG46" s="13">
        <v>103133.22848307372</v>
      </c>
      <c r="AH46" s="13">
        <v>82342.959405702117</v>
      </c>
      <c r="AI46" s="13">
        <v>65742.756431802831</v>
      </c>
      <c r="AJ46" s="13">
        <v>52487.998471266023</v>
      </c>
      <c r="AK46" s="13">
        <v>41905.0627669241</v>
      </c>
      <c r="AL46" s="13">
        <v>33455.203435031901</v>
      </c>
      <c r="AM46" s="13">
        <v>26708.777740529575</v>
      </c>
      <c r="AN46" s="13">
        <v>0</v>
      </c>
      <c r="AO46" s="13">
        <v>0</v>
      </c>
      <c r="AP46" s="13">
        <v>0</v>
      </c>
      <c r="AQ46" s="13">
        <v>0</v>
      </c>
      <c r="AR46" s="13">
        <v>0</v>
      </c>
      <c r="AS46" s="13">
        <v>0</v>
      </c>
      <c r="AT46" s="13">
        <v>0</v>
      </c>
      <c r="AU46" s="13">
        <v>0</v>
      </c>
    </row>
    <row r="47" spans="1:54" s="13" customFormat="1" x14ac:dyDescent="0.2">
      <c r="B47" s="13" t="s">
        <v>55</v>
      </c>
      <c r="C47" s="18"/>
      <c r="D47" s="18"/>
      <c r="E47" s="18"/>
      <c r="F47" s="13">
        <v>10368647.506470809</v>
      </c>
      <c r="G47" s="13">
        <v>8296773.5215589199</v>
      </c>
      <c r="H47" s="13">
        <v>6635294.4458230343</v>
      </c>
      <c r="I47" s="13">
        <v>5305026.5953621445</v>
      </c>
      <c r="J47" s="13">
        <v>4240268.2086240845</v>
      </c>
      <c r="K47" s="13">
        <v>3389536.8354761968</v>
      </c>
      <c r="L47" s="13">
        <v>2710407.7039298024</v>
      </c>
      <c r="M47" s="13">
        <v>2167806.3322433555</v>
      </c>
      <c r="N47" s="13">
        <v>1734398.540619418</v>
      </c>
      <c r="O47" s="13">
        <v>1387586.387657898</v>
      </c>
      <c r="P47" s="13">
        <v>1110079.5203997693</v>
      </c>
      <c r="Q47" s="13">
        <v>887720.23833798373</v>
      </c>
      <c r="R47" s="13">
        <v>709709.27163468348</v>
      </c>
      <c r="S47" s="13">
        <v>567309.70406855084</v>
      </c>
      <c r="T47" s="13">
        <v>453415.43236718478</v>
      </c>
      <c r="U47" s="13">
        <v>362249.99750389211</v>
      </c>
      <c r="V47" s="13">
        <v>289340.51802732202</v>
      </c>
      <c r="W47" s="13">
        <v>231100.43106684831</v>
      </c>
      <c r="X47" s="13">
        <v>184536.83742066144</v>
      </c>
      <c r="Y47" s="13">
        <v>147369.23575157957</v>
      </c>
      <c r="Z47" s="13">
        <v>117671.80305403315</v>
      </c>
      <c r="AA47" s="13">
        <v>93968.883171093825</v>
      </c>
      <c r="AB47" s="13">
        <v>75032.068009490016</v>
      </c>
      <c r="AC47" s="13">
        <v>59912.976242918165</v>
      </c>
      <c r="AD47" s="13">
        <v>47838.564507761788</v>
      </c>
      <c r="AE47" s="13">
        <v>38197.608847645286</v>
      </c>
      <c r="AF47" s="13">
        <v>30498.291336574584</v>
      </c>
      <c r="AG47" s="13">
        <v>24350.90116961459</v>
      </c>
      <c r="AH47" s="13">
        <v>19442.087637457415</v>
      </c>
      <c r="AI47" s="13">
        <v>15522.595268620094</v>
      </c>
      <c r="AJ47" s="13">
        <v>12392.999639048903</v>
      </c>
      <c r="AK47" s="13">
        <v>9894.2509310792884</v>
      </c>
      <c r="AL47" s="13">
        <v>7899.1452554936304</v>
      </c>
      <c r="AM47" s="13">
        <v>6306.2391887361409</v>
      </c>
      <c r="AN47" s="13">
        <v>0</v>
      </c>
      <c r="AO47" s="13">
        <v>0</v>
      </c>
      <c r="AP47" s="13">
        <v>0</v>
      </c>
      <c r="AQ47" s="13">
        <v>0</v>
      </c>
      <c r="AR47" s="13">
        <v>0</v>
      </c>
      <c r="AS47" s="13">
        <v>0</v>
      </c>
      <c r="AT47" s="13">
        <v>0</v>
      </c>
      <c r="AU47" s="13">
        <v>0</v>
      </c>
    </row>
    <row r="48" spans="1:54" s="13" customFormat="1" x14ac:dyDescent="0.2">
      <c r="B48" s="13" t="s">
        <v>56</v>
      </c>
      <c r="C48" s="18"/>
      <c r="D48" s="18"/>
      <c r="E48" s="18"/>
      <c r="F48" s="13">
        <v>12198408.831142144</v>
      </c>
      <c r="G48" s="13">
        <v>9760910.025363449</v>
      </c>
      <c r="H48" s="13">
        <v>7806228.7597918166</v>
      </c>
      <c r="I48" s="13">
        <v>6241207.7592495913</v>
      </c>
      <c r="J48" s="13">
        <v>4988550.8336754004</v>
      </c>
      <c r="K48" s="13">
        <v>3987690.3946778849</v>
      </c>
      <c r="L48" s="13">
        <v>3188714.9457997712</v>
      </c>
      <c r="M48" s="13">
        <v>2550360.39087454</v>
      </c>
      <c r="N48" s="13">
        <v>2040468.871316965</v>
      </c>
      <c r="O48" s="13">
        <v>1632454.5737151762</v>
      </c>
      <c r="P48" s="13">
        <v>1305975.9063526718</v>
      </c>
      <c r="Q48" s="13">
        <v>1044376.7509858648</v>
      </c>
      <c r="R48" s="13">
        <v>834952.08427609934</v>
      </c>
      <c r="S48" s="13">
        <v>667423.18125711964</v>
      </c>
      <c r="T48" s="13">
        <v>533429.92043198273</v>
      </c>
      <c r="U48" s="13">
        <v>426176.46765163832</v>
      </c>
      <c r="V48" s="13">
        <v>340400.60944390867</v>
      </c>
      <c r="W48" s="13">
        <v>271882.8600786454</v>
      </c>
      <c r="X48" s="13">
        <v>217102.16167136675</v>
      </c>
      <c r="Y48" s="13">
        <v>173375.57147244678</v>
      </c>
      <c r="Z48" s="13">
        <v>138437.41535768623</v>
      </c>
      <c r="AA48" s="13">
        <v>110551.62726011052</v>
      </c>
      <c r="AB48" s="13">
        <v>88273.02118763543</v>
      </c>
      <c r="AC48" s="13">
        <v>70485.85440343323</v>
      </c>
      <c r="AD48" s="13">
        <v>56280.664126778647</v>
      </c>
      <c r="AE48" s="13">
        <v>44938.363350170985</v>
      </c>
      <c r="AF48" s="13">
        <v>35880.342748911331</v>
      </c>
      <c r="AG48" s="13">
        <v>28648.119023076033</v>
      </c>
      <c r="AH48" s="13">
        <v>22873.044279361704</v>
      </c>
      <c r="AI48" s="13">
        <v>18261.876786611901</v>
      </c>
      <c r="AJ48" s="13">
        <v>14579.999575351671</v>
      </c>
      <c r="AK48" s="13">
        <v>11640.295213034473</v>
      </c>
      <c r="AL48" s="13">
        <v>9293.1120652866375</v>
      </c>
      <c r="AM48" s="13">
        <v>7419.1049279248818</v>
      </c>
      <c r="AN48" s="13">
        <v>0</v>
      </c>
      <c r="AO48" s="13">
        <v>0</v>
      </c>
      <c r="AP48" s="13">
        <v>0</v>
      </c>
      <c r="AQ48" s="13">
        <v>0</v>
      </c>
      <c r="AR48" s="13">
        <v>0</v>
      </c>
      <c r="AS48" s="13">
        <v>0</v>
      </c>
      <c r="AT48" s="13">
        <v>0</v>
      </c>
      <c r="AU48" s="13">
        <v>0</v>
      </c>
    </row>
    <row r="49" spans="1:47" s="13" customFormat="1" x14ac:dyDescent="0.2">
      <c r="B49" s="13" t="s">
        <v>57</v>
      </c>
      <c r="C49" s="18"/>
      <c r="D49" s="18"/>
      <c r="E49" s="18"/>
      <c r="F49" s="13">
        <v>274464198.70069826</v>
      </c>
      <c r="G49" s="13">
        <v>219620475.57067764</v>
      </c>
      <c r="H49" s="13">
        <v>175640147.09531584</v>
      </c>
      <c r="I49" s="13">
        <v>140427174.58311579</v>
      </c>
      <c r="J49" s="13">
        <v>112242393.75769651</v>
      </c>
      <c r="K49" s="13">
        <v>89723033.880252391</v>
      </c>
      <c r="L49" s="13">
        <v>71746086.280494869</v>
      </c>
      <c r="M49" s="13">
        <v>57383108.794677146</v>
      </c>
      <c r="N49" s="13">
        <v>45910549.604631722</v>
      </c>
      <c r="O49" s="13">
        <v>36730227.908591472</v>
      </c>
      <c r="P49" s="13">
        <v>29384457.892935116</v>
      </c>
      <c r="Q49" s="13">
        <v>23498476.897181958</v>
      </c>
      <c r="R49" s="13">
        <v>18786421.896212235</v>
      </c>
      <c r="S49" s="13">
        <v>15017021.578285191</v>
      </c>
      <c r="T49" s="13">
        <v>12002173.209719613</v>
      </c>
      <c r="U49" s="13">
        <v>9588970.5221618619</v>
      </c>
      <c r="V49" s="13">
        <v>7659013.7124879453</v>
      </c>
      <c r="W49" s="13">
        <v>6117364.3517695218</v>
      </c>
      <c r="X49" s="13">
        <v>4884798.6376057519</v>
      </c>
      <c r="Y49" s="13">
        <v>3900950.3581300522</v>
      </c>
      <c r="Z49" s="13">
        <v>3114841.8455479401</v>
      </c>
      <c r="AA49" s="13">
        <v>2487411.6133524864</v>
      </c>
      <c r="AB49" s="13">
        <v>1986142.9767217971</v>
      </c>
      <c r="AC49" s="13">
        <v>1585931.7240772478</v>
      </c>
      <c r="AD49" s="13">
        <v>1266314.9428525197</v>
      </c>
      <c r="AE49" s="13">
        <v>1011113.1753788471</v>
      </c>
      <c r="AF49" s="13">
        <v>807307.71185050486</v>
      </c>
      <c r="AG49" s="13">
        <v>644582.6780192107</v>
      </c>
      <c r="AH49" s="13">
        <v>514643.49628563819</v>
      </c>
      <c r="AI49" s="13">
        <v>410892.22769876773</v>
      </c>
      <c r="AJ49" s="13">
        <v>328049.99044541264</v>
      </c>
      <c r="AK49" s="13">
        <v>261906.64229327562</v>
      </c>
      <c r="AL49" s="13">
        <v>209095.02146894936</v>
      </c>
      <c r="AM49" s="13">
        <v>166929.86087830982</v>
      </c>
      <c r="AN49" s="13">
        <v>0</v>
      </c>
      <c r="AO49" s="13">
        <v>0</v>
      </c>
      <c r="AP49" s="13">
        <v>0</v>
      </c>
      <c r="AQ49" s="13">
        <v>0</v>
      </c>
      <c r="AR49" s="13">
        <v>0</v>
      </c>
      <c r="AS49" s="13">
        <v>0</v>
      </c>
      <c r="AT49" s="13">
        <v>0</v>
      </c>
      <c r="AU49" s="13">
        <v>0</v>
      </c>
    </row>
    <row r="50" spans="1:47" s="13" customFormat="1" x14ac:dyDescent="0.2">
      <c r="A50" s="13" t="s">
        <v>58</v>
      </c>
      <c r="B50" s="13" t="s">
        <v>52</v>
      </c>
      <c r="C50" s="18"/>
      <c r="D50" s="18"/>
      <c r="E50" s="18"/>
      <c r="F50" s="13">
        <v>13016005.03611098</v>
      </c>
      <c r="G50" s="13">
        <v>10415133.30187846</v>
      </c>
      <c r="H50" s="13">
        <v>8329439.8685087534</v>
      </c>
      <c r="I50" s="13">
        <v>6659523.610851259</v>
      </c>
      <c r="J50" s="13">
        <v>5322907.575309976</v>
      </c>
      <c r="K50" s="13">
        <v>4254964.6415416086</v>
      </c>
      <c r="L50" s="13">
        <v>3402438.0038233316</v>
      </c>
      <c r="M50" s="13">
        <v>2721297.8472056063</v>
      </c>
      <c r="N50" s="13">
        <v>2177230.9382913667</v>
      </c>
      <c r="O50" s="13">
        <v>1741869.5542039541</v>
      </c>
      <c r="P50" s="13">
        <v>1393508.7116222181</v>
      </c>
      <c r="Q50" s="13">
        <v>1114375.9189087991</v>
      </c>
      <c r="R50" s="13">
        <v>890914.60077187093</v>
      </c>
      <c r="S50" s="13">
        <v>712157.10251338547</v>
      </c>
      <c r="T50" s="13">
        <v>569182.96696446079</v>
      </c>
      <c r="U50" s="13">
        <v>454740.87038828427</v>
      </c>
      <c r="V50" s="13">
        <v>363215.90038086276</v>
      </c>
      <c r="W50" s="13">
        <v>290105.76092362066</v>
      </c>
      <c r="X50" s="13">
        <v>231653.39584708016</v>
      </c>
      <c r="Y50" s="13">
        <v>184996.03863602382</v>
      </c>
      <c r="Z50" s="13">
        <v>147716.15875684001</v>
      </c>
      <c r="AA50" s="13">
        <v>117961.33061996524</v>
      </c>
      <c r="AB50" s="13">
        <v>94189.504896551007</v>
      </c>
      <c r="AC50" s="13">
        <v>75210.156389205993</v>
      </c>
      <c r="AD50" s="13">
        <v>60052.865734393672</v>
      </c>
      <c r="AE50" s="13">
        <v>47950.349244496043</v>
      </c>
      <c r="AF50" s="13">
        <v>38285.21640666233</v>
      </c>
      <c r="AG50" s="13">
        <v>30568.254158485277</v>
      </c>
      <c r="AH50" s="13">
        <v>24406.10604649541</v>
      </c>
      <c r="AI50" s="13">
        <v>19485.875864116537</v>
      </c>
      <c r="AJ50" s="13">
        <v>15557.221480787564</v>
      </c>
      <c r="AK50" s="13">
        <v>12420.483950978485</v>
      </c>
      <c r="AL50" s="13">
        <v>9915.9812658606497</v>
      </c>
      <c r="AM50" s="13">
        <v>7916.3691299453185</v>
      </c>
      <c r="AN50" s="13">
        <v>0</v>
      </c>
      <c r="AO50" s="13">
        <v>0</v>
      </c>
      <c r="AP50" s="13">
        <v>0</v>
      </c>
      <c r="AQ50" s="13">
        <v>0</v>
      </c>
      <c r="AR50" s="13">
        <v>0</v>
      </c>
      <c r="AS50" s="13">
        <v>0</v>
      </c>
      <c r="AT50" s="13">
        <v>0</v>
      </c>
      <c r="AU50" s="13">
        <v>0</v>
      </c>
    </row>
    <row r="51" spans="1:47" s="13" customFormat="1" x14ac:dyDescent="0.2">
      <c r="B51" s="13" t="s">
        <v>53</v>
      </c>
      <c r="C51" s="18"/>
      <c r="D51" s="18"/>
      <c r="E51" s="18"/>
      <c r="F51" s="13">
        <v>2064949.4132968434</v>
      </c>
      <c r="G51" s="13">
        <v>1652329.0626774589</v>
      </c>
      <c r="H51" s="13">
        <v>1321440.1747579218</v>
      </c>
      <c r="I51" s="13">
        <v>1056513.0648699091</v>
      </c>
      <c r="J51" s="13">
        <v>844463.01643056143</v>
      </c>
      <c r="K51" s="13">
        <v>675037.13434144377</v>
      </c>
      <c r="L51" s="13">
        <v>539786.38916331518</v>
      </c>
      <c r="M51" s="13">
        <v>431725.58533921465</v>
      </c>
      <c r="N51" s="13">
        <v>345411.03327506117</v>
      </c>
      <c r="O51" s="13">
        <v>276342.28044734907</v>
      </c>
      <c r="P51" s="13">
        <v>221075.89759723295</v>
      </c>
      <c r="Q51" s="13">
        <v>176792.33325115588</v>
      </c>
      <c r="R51" s="13">
        <v>141340.87817709881</v>
      </c>
      <c r="S51" s="13">
        <v>112981.54748175963</v>
      </c>
      <c r="T51" s="13">
        <v>90299.137902223432</v>
      </c>
      <c r="U51" s="13">
        <v>72143.249092576414</v>
      </c>
      <c r="V51" s="13">
        <v>57623.092362880998</v>
      </c>
      <c r="W51" s="13">
        <v>46024.392211840641</v>
      </c>
      <c r="X51" s="13">
        <v>36751.103162263018</v>
      </c>
      <c r="Y51" s="13">
        <v>29349.056057052407</v>
      </c>
      <c r="Z51" s="13">
        <v>23434.717066653673</v>
      </c>
      <c r="AA51" s="13">
        <v>18714.204533543427</v>
      </c>
      <c r="AB51" s="13">
        <v>14942.877045241699</v>
      </c>
      <c r="AC51" s="13">
        <v>11931.861418229599</v>
      </c>
      <c r="AD51" s="13">
        <v>9527.2035867375344</v>
      </c>
      <c r="AE51" s="13">
        <v>7607.1763390608912</v>
      </c>
      <c r="AF51" s="13">
        <v>6073.8325574973287</v>
      </c>
      <c r="AG51" s="13">
        <v>4849.5600850607079</v>
      </c>
      <c r="AH51" s="13">
        <v>3871.9541227704794</v>
      </c>
      <c r="AI51" s="13">
        <v>3091.3746438749827</v>
      </c>
      <c r="AJ51" s="13">
        <v>2468.1056345749421</v>
      </c>
      <c r="AK51" s="13">
        <v>1970.4718134542982</v>
      </c>
      <c r="AL51" s="13">
        <v>1573.1401179082068</v>
      </c>
      <c r="AM51" s="13">
        <v>1255.9077647073559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</row>
    <row r="52" spans="1:47" s="13" customFormat="1" x14ac:dyDescent="0.2">
      <c r="B52" s="13" t="s">
        <v>54</v>
      </c>
      <c r="C52" s="18"/>
      <c r="D52" s="18"/>
      <c r="E52" s="18"/>
      <c r="F52" s="13">
        <v>25448078.360511333</v>
      </c>
      <c r="G52" s="13">
        <v>20363016.737166718</v>
      </c>
      <c r="H52" s="13">
        <v>16285199.482091732</v>
      </c>
      <c r="I52" s="13">
        <v>13020283.737017848</v>
      </c>
      <c r="J52" s="13">
        <v>10407015.724597532</v>
      </c>
      <c r="K52" s="13">
        <v>8319040.5442182263</v>
      </c>
      <c r="L52" s="13">
        <v>6652233.8227327978</v>
      </c>
      <c r="M52" s="13">
        <v>5320511.2218265263</v>
      </c>
      <c r="N52" s="13">
        <v>4256785.6552645462</v>
      </c>
      <c r="O52" s="13">
        <v>3405594.3268454345</v>
      </c>
      <c r="P52" s="13">
        <v>2724501.0117184953</v>
      </c>
      <c r="Q52" s="13">
        <v>2178758.0466341907</v>
      </c>
      <c r="R52" s="13">
        <v>1741860.464102922</v>
      </c>
      <c r="S52" s="13">
        <v>1392364.9921366556</v>
      </c>
      <c r="T52" s="13">
        <v>1112830.9112200339</v>
      </c>
      <c r="U52" s="13">
        <v>889080.8870511807</v>
      </c>
      <c r="V52" s="13">
        <v>710136.99434136134</v>
      </c>
      <c r="W52" s="13">
        <v>567196.62571872387</v>
      </c>
      <c r="X52" s="13">
        <v>452914.2201189897</v>
      </c>
      <c r="Y52" s="13">
        <v>361692.67563531513</v>
      </c>
      <c r="Z52" s="13">
        <v>288805.38788428181</v>
      </c>
      <c r="AA52" s="13">
        <v>230630.61029853346</v>
      </c>
      <c r="AB52" s="13">
        <v>184153.42454887158</v>
      </c>
      <c r="AC52" s="13">
        <v>147046.19028564019</v>
      </c>
      <c r="AD52" s="13">
        <v>117411.6043088696</v>
      </c>
      <c r="AE52" s="13">
        <v>93749.521577660242</v>
      </c>
      <c r="AF52" s="13">
        <v>74852.858804438612</v>
      </c>
      <c r="AG52" s="13">
        <v>59765.137229970496</v>
      </c>
      <c r="AH52" s="13">
        <v>47717.290937046077</v>
      </c>
      <c r="AI52" s="13">
        <v>38097.56484708585</v>
      </c>
      <c r="AJ52" s="13">
        <v>30416.505695606465</v>
      </c>
      <c r="AK52" s="13">
        <v>24283.752809180991</v>
      </c>
      <c r="AL52" s="13">
        <v>19387.105918820467</v>
      </c>
      <c r="AM52" s="13">
        <v>15477.58942860505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</row>
    <row r="53" spans="1:47" s="13" customFormat="1" x14ac:dyDescent="0.2">
      <c r="B53" s="13" t="s">
        <v>55</v>
      </c>
      <c r="C53" s="18"/>
      <c r="D53" s="18"/>
      <c r="E53" s="18"/>
      <c r="F53" s="13">
        <v>110636042.80694334</v>
      </c>
      <c r="G53" s="13">
        <v>88528633.065966904</v>
      </c>
      <c r="H53" s="13">
        <v>70800238.882324398</v>
      </c>
      <c r="I53" s="13">
        <v>56605950.692235701</v>
      </c>
      <c r="J53" s="13">
        <v>45244714.390134797</v>
      </c>
      <c r="K53" s="13">
        <v>36167199.453103669</v>
      </c>
      <c r="L53" s="13">
        <v>28920723.032498319</v>
      </c>
      <c r="M53" s="13">
        <v>23131031.701247651</v>
      </c>
      <c r="N53" s="13">
        <v>18506462.975476615</v>
      </c>
      <c r="O53" s="13">
        <v>14805891.210733609</v>
      </c>
      <c r="P53" s="13">
        <v>11844824.048788855</v>
      </c>
      <c r="Q53" s="13">
        <v>9472195.310724793</v>
      </c>
      <c r="R53" s="13">
        <v>7572774.1065609036</v>
      </c>
      <c r="S53" s="13">
        <v>6053335.3713637758</v>
      </c>
      <c r="T53" s="13">
        <v>4838055.2191979168</v>
      </c>
      <c r="U53" s="13">
        <v>3865297.3983004163</v>
      </c>
      <c r="V53" s="13">
        <v>3087335.1532373335</v>
      </c>
      <c r="W53" s="13">
        <v>2465898.9678507755</v>
      </c>
      <c r="X53" s="13">
        <v>1969053.8647001814</v>
      </c>
      <c r="Y53" s="13">
        <v>1572466.3284062026</v>
      </c>
      <c r="Z53" s="13">
        <v>1255587.3494331401</v>
      </c>
      <c r="AA53" s="13">
        <v>1002671.3102697046</v>
      </c>
      <c r="AB53" s="13">
        <v>800610.79162068351</v>
      </c>
      <c r="AC53" s="13">
        <v>639286.32930825092</v>
      </c>
      <c r="AD53" s="13">
        <v>510449.35874234623</v>
      </c>
      <c r="AE53" s="13">
        <v>407577.96857821639</v>
      </c>
      <c r="AF53" s="13">
        <v>325424.33945662982</v>
      </c>
      <c r="AG53" s="13">
        <v>259830.16034712482</v>
      </c>
      <c r="AH53" s="13">
        <v>207451.90139521097</v>
      </c>
      <c r="AI53" s="13">
        <v>165629.94484499056</v>
      </c>
      <c r="AJ53" s="13">
        <v>132236.38258669432</v>
      </c>
      <c r="AK53" s="13">
        <v>105574.11358331711</v>
      </c>
      <c r="AL53" s="13">
        <v>84285.840759815532</v>
      </c>
      <c r="AM53" s="13">
        <v>67289.137604535208</v>
      </c>
      <c r="AN53" s="13">
        <v>0</v>
      </c>
      <c r="AO53" s="13">
        <v>0</v>
      </c>
      <c r="AP53" s="13">
        <v>0</v>
      </c>
      <c r="AQ53" s="13">
        <v>0</v>
      </c>
      <c r="AR53" s="13">
        <v>0</v>
      </c>
      <c r="AS53" s="13">
        <v>0</v>
      </c>
      <c r="AT53" s="13">
        <v>0</v>
      </c>
      <c r="AU53" s="13">
        <v>0</v>
      </c>
    </row>
    <row r="54" spans="1:47" s="13" customFormat="1" x14ac:dyDescent="0.2">
      <c r="B54" s="13" t="s">
        <v>56</v>
      </c>
      <c r="C54" s="18"/>
      <c r="D54" s="18"/>
      <c r="E54" s="18"/>
      <c r="F54" s="13">
        <v>13766329.421978956</v>
      </c>
      <c r="G54" s="13">
        <v>11015527.084516393</v>
      </c>
      <c r="H54" s="13">
        <v>8809601.1650528125</v>
      </c>
      <c r="I54" s="13">
        <v>7043420.4324660609</v>
      </c>
      <c r="J54" s="13">
        <v>5629753.4428704092</v>
      </c>
      <c r="K54" s="13">
        <v>4500247.5622762926</v>
      </c>
      <c r="L54" s="13">
        <v>3598575.9277554341</v>
      </c>
      <c r="M54" s="13">
        <v>2878170.5689280978</v>
      </c>
      <c r="N54" s="13">
        <v>2302740.2218337408</v>
      </c>
      <c r="O54" s="13">
        <v>1842281.8696489939</v>
      </c>
      <c r="P54" s="13">
        <v>1473839.3173148865</v>
      </c>
      <c r="Q54" s="13">
        <v>1178615.5550077057</v>
      </c>
      <c r="R54" s="13">
        <v>942272.5211806586</v>
      </c>
      <c r="S54" s="13">
        <v>753210.31654506421</v>
      </c>
      <c r="T54" s="13">
        <v>601994.25268148957</v>
      </c>
      <c r="U54" s="13">
        <v>480954.99395050947</v>
      </c>
      <c r="V54" s="13">
        <v>384153.94908587332</v>
      </c>
      <c r="W54" s="13">
        <v>306829.28141227091</v>
      </c>
      <c r="X54" s="13">
        <v>245007.3544150868</v>
      </c>
      <c r="Y54" s="13">
        <v>195660.3737136827</v>
      </c>
      <c r="Z54" s="13">
        <v>156231.44711102449</v>
      </c>
      <c r="AA54" s="13">
        <v>124761.36355695617</v>
      </c>
      <c r="AB54" s="13">
        <v>99619.180301611341</v>
      </c>
      <c r="AC54" s="13">
        <v>79545.742788197313</v>
      </c>
      <c r="AD54" s="13">
        <v>63514.690578250229</v>
      </c>
      <c r="AE54" s="13">
        <v>50714.508927072602</v>
      </c>
      <c r="AF54" s="13">
        <v>40492.217049982188</v>
      </c>
      <c r="AG54" s="13">
        <v>32330.400567071385</v>
      </c>
      <c r="AH54" s="13">
        <v>25813.027485136532</v>
      </c>
      <c r="AI54" s="13">
        <v>20609.164292499885</v>
      </c>
      <c r="AJ54" s="13">
        <v>16454.037563832946</v>
      </c>
      <c r="AK54" s="13">
        <v>13136.478756361988</v>
      </c>
      <c r="AL54" s="13">
        <v>10487.600786054711</v>
      </c>
      <c r="AM54" s="13">
        <v>8372.7184313823709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</row>
    <row r="55" spans="1:47" s="13" customFormat="1" x14ac:dyDescent="0.2">
      <c r="B55" s="13" t="s">
        <v>57</v>
      </c>
      <c r="C55" s="18"/>
      <c r="D55" s="18"/>
      <c r="E55" s="18"/>
      <c r="F55" s="13">
        <v>159050489.75319582</v>
      </c>
      <c r="G55" s="13">
        <v>127268854.607292</v>
      </c>
      <c r="H55" s="13">
        <v>101782496.76307333</v>
      </c>
      <c r="I55" s="13">
        <v>81376773.356361568</v>
      </c>
      <c r="J55" s="13">
        <v>65043848.278734587</v>
      </c>
      <c r="K55" s="13">
        <v>51994003.401363917</v>
      </c>
      <c r="L55" s="13">
        <v>41576461.392079987</v>
      </c>
      <c r="M55" s="13">
        <v>33253195.136415794</v>
      </c>
      <c r="N55" s="13">
        <v>26604910.345403414</v>
      </c>
      <c r="O55" s="13">
        <v>21284964.542783968</v>
      </c>
      <c r="P55" s="13">
        <v>17028131.323240597</v>
      </c>
      <c r="Q55" s="13">
        <v>13617237.79146369</v>
      </c>
      <c r="R55" s="13">
        <v>10886627.900643263</v>
      </c>
      <c r="S55" s="13">
        <v>8702281.2008540966</v>
      </c>
      <c r="T55" s="13">
        <v>6955193.195125212</v>
      </c>
      <c r="U55" s="13">
        <v>5556755.5440698788</v>
      </c>
      <c r="V55" s="13">
        <v>4438356.2146335086</v>
      </c>
      <c r="W55" s="13">
        <v>3544978.910742024</v>
      </c>
      <c r="X55" s="13">
        <v>2830713.8757436858</v>
      </c>
      <c r="Y55" s="13">
        <v>2260579.2227207194</v>
      </c>
      <c r="Z55" s="13">
        <v>1805033.6742767612</v>
      </c>
      <c r="AA55" s="13">
        <v>1441441.3143658342</v>
      </c>
      <c r="AB55" s="13">
        <v>1150958.9034304472</v>
      </c>
      <c r="AC55" s="13">
        <v>919038.68928525108</v>
      </c>
      <c r="AD55" s="13">
        <v>733822.52693043486</v>
      </c>
      <c r="AE55" s="13">
        <v>585934.50986037648</v>
      </c>
      <c r="AF55" s="13">
        <v>467830.3675277413</v>
      </c>
      <c r="AG55" s="13">
        <v>373532.10768731555</v>
      </c>
      <c r="AH55" s="13">
        <v>298233.06835653802</v>
      </c>
      <c r="AI55" s="13">
        <v>238109.78029428652</v>
      </c>
      <c r="AJ55" s="13">
        <v>190103.16059754041</v>
      </c>
      <c r="AK55" s="13">
        <v>151773.45505738119</v>
      </c>
      <c r="AL55" s="13">
        <v>121169.41199262792</v>
      </c>
      <c r="AM55" s="13">
        <v>96734.933928781553</v>
      </c>
      <c r="AN55" s="13">
        <v>0</v>
      </c>
      <c r="AO55" s="13">
        <v>0</v>
      </c>
      <c r="AP55" s="13">
        <v>0</v>
      </c>
      <c r="AQ55" s="13">
        <v>0</v>
      </c>
      <c r="AR55" s="13">
        <v>0</v>
      </c>
      <c r="AS55" s="13">
        <v>0</v>
      </c>
      <c r="AT55" s="13">
        <v>0</v>
      </c>
      <c r="AU55" s="13">
        <v>0</v>
      </c>
    </row>
    <row r="56" spans="1:47" s="13" customFormat="1" x14ac:dyDescent="0.2">
      <c r="A56" s="13" t="s">
        <v>60</v>
      </c>
      <c r="B56" s="13" t="s">
        <v>61</v>
      </c>
      <c r="C56" s="18"/>
      <c r="D56" s="18"/>
      <c r="E56" s="18"/>
      <c r="F56" s="13">
        <v>293325.68146268337</v>
      </c>
      <c r="G56" s="13">
        <v>234713.03712794121</v>
      </c>
      <c r="H56" s="13">
        <v>187710.33192245779</v>
      </c>
      <c r="I56" s="13">
        <v>150077.48506168596</v>
      </c>
      <c r="J56" s="13">
        <v>119955.81498001549</v>
      </c>
      <c r="K56" s="13">
        <v>95888.899828877795</v>
      </c>
      <c r="L56" s="13">
        <v>76676.556542283535</v>
      </c>
      <c r="M56" s="13">
        <v>61326.539385929573</v>
      </c>
      <c r="N56" s="13">
        <v>49065.57326185314</v>
      </c>
      <c r="O56" s="13">
        <v>39254.369723157099</v>
      </c>
      <c r="P56" s="13">
        <v>31403.79028179164</v>
      </c>
      <c r="Q56" s="13">
        <v>25113.318173484182</v>
      </c>
      <c r="R56" s="13">
        <v>20077.445550416374</v>
      </c>
      <c r="S56" s="13">
        <v>16049.007880965277</v>
      </c>
      <c r="T56" s="13">
        <v>12826.975803912783</v>
      </c>
      <c r="U56" s="13">
        <v>10247.935163325019</v>
      </c>
      <c r="V56" s="13">
        <v>8185.3495908858158</v>
      </c>
      <c r="W56" s="13">
        <v>6537.7563840123412</v>
      </c>
      <c r="X56" s="13">
        <v>5220.48739313427</v>
      </c>
      <c r="Y56" s="13">
        <v>4169.0279736571174</v>
      </c>
      <c r="Z56" s="13">
        <v>3328.8972161727256</v>
      </c>
      <c r="AA56" s="13">
        <v>2658.3492856948506</v>
      </c>
      <c r="AB56" s="13">
        <v>2122.6329149199942</v>
      </c>
      <c r="AC56" s="13">
        <v>1694.9187031330785</v>
      </c>
      <c r="AD56" s="13">
        <v>1353.33750382377</v>
      </c>
      <c r="AE56" s="13">
        <v>1080.5979891290772</v>
      </c>
      <c r="AF56" s="13">
        <v>862.78678913187707</v>
      </c>
      <c r="AG56" s="13">
        <v>688.87911131611418</v>
      </c>
      <c r="AH56" s="13">
        <v>550.0103655520544</v>
      </c>
      <c r="AI56" s="13">
        <v>439.12919523938803</v>
      </c>
      <c r="AJ56" s="13">
        <v>350.59394797847858</v>
      </c>
      <c r="AK56" s="13">
        <v>279.90515591454033</v>
      </c>
      <c r="AL56" s="13">
        <v>223.46426219951996</v>
      </c>
      <c r="AM56" s="13">
        <v>178.40146521986651</v>
      </c>
      <c r="AN56" s="13">
        <v>0</v>
      </c>
      <c r="AO56" s="13">
        <v>0</v>
      </c>
      <c r="AP56" s="13">
        <v>0</v>
      </c>
      <c r="AQ56" s="13">
        <v>0</v>
      </c>
      <c r="AR56" s="13">
        <v>0</v>
      </c>
      <c r="AS56" s="13">
        <v>0</v>
      </c>
      <c r="AT56" s="13">
        <v>0</v>
      </c>
      <c r="AU56" s="13">
        <v>0</v>
      </c>
    </row>
    <row r="57" spans="1:47" s="13" customFormat="1" x14ac:dyDescent="0.2">
      <c r="A57" s="13" t="s">
        <v>62</v>
      </c>
      <c r="B57" s="13" t="s">
        <v>63</v>
      </c>
      <c r="C57" s="18"/>
      <c r="D57" s="18"/>
      <c r="E57" s="18"/>
      <c r="F57" s="13">
        <v>9930798.1400702298</v>
      </c>
      <c r="G57" s="13">
        <v>7946415.6733133718</v>
      </c>
      <c r="H57" s="13">
        <v>6355097.8756173449</v>
      </c>
      <c r="I57" s="13">
        <v>5081004.8478711694</v>
      </c>
      <c r="J57" s="13">
        <v>4061209.2959398669</v>
      </c>
      <c r="K57" s="13">
        <v>3246402.781118724</v>
      </c>
      <c r="L57" s="13">
        <v>2595952.0533628124</v>
      </c>
      <c r="M57" s="13">
        <v>2076263.7633152897</v>
      </c>
      <c r="N57" s="13">
        <v>1661158.004510694</v>
      </c>
      <c r="O57" s="13">
        <v>1328991.1060377134</v>
      </c>
      <c r="P57" s="13">
        <v>1063202.8554964666</v>
      </c>
      <c r="Q57" s="13">
        <v>850233.40665094939</v>
      </c>
      <c r="R57" s="13">
        <v>679739.52343754063</v>
      </c>
      <c r="S57" s="13">
        <v>543353.2339190644</v>
      </c>
      <c r="T57" s="13">
        <v>434268.51280469395</v>
      </c>
      <c r="U57" s="13">
        <v>346952.8305603051</v>
      </c>
      <c r="V57" s="13">
        <v>277122.18748679431</v>
      </c>
      <c r="W57" s="13">
        <v>221341.47482358009</v>
      </c>
      <c r="X57" s="13">
        <v>176744.17812813763</v>
      </c>
      <c r="Y57" s="13">
        <v>141146.09753991809</v>
      </c>
      <c r="Z57" s="13">
        <v>112702.73410089646</v>
      </c>
      <c r="AA57" s="13">
        <v>90000.745963983951</v>
      </c>
      <c r="AB57" s="13">
        <v>71863.59850397562</v>
      </c>
      <c r="AC57" s="13">
        <v>57382.958835077508</v>
      </c>
      <c r="AD57" s="13">
        <v>45818.427826852821</v>
      </c>
      <c r="AE57" s="13">
        <v>36584.59241309861</v>
      </c>
      <c r="AF57" s="13">
        <v>29210.403255734163</v>
      </c>
      <c r="AG57" s="13">
        <v>23322.606337357538</v>
      </c>
      <c r="AH57" s="13">
        <v>18621.0831864668</v>
      </c>
      <c r="AI57" s="13">
        <v>14867.103942580086</v>
      </c>
      <c r="AJ57" s="13">
        <v>11869.665516987776</v>
      </c>
      <c r="AK57" s="13">
        <v>9476.434480237669</v>
      </c>
      <c r="AL57" s="13">
        <v>7565.5785349482976</v>
      </c>
      <c r="AM57" s="13">
        <v>6039.938031190236</v>
      </c>
      <c r="AN57" s="13">
        <v>0</v>
      </c>
      <c r="AO57" s="13">
        <v>0</v>
      </c>
      <c r="AP57" s="13">
        <v>0</v>
      </c>
      <c r="AQ57" s="13">
        <v>0</v>
      </c>
      <c r="AR57" s="13">
        <v>0</v>
      </c>
      <c r="AS57" s="13">
        <v>0</v>
      </c>
      <c r="AT57" s="13">
        <v>0</v>
      </c>
      <c r="AU57" s="13">
        <v>0</v>
      </c>
    </row>
    <row r="58" spans="1:47" s="13" customFormat="1" x14ac:dyDescent="0.2">
      <c r="B58" s="13" t="s">
        <v>61</v>
      </c>
      <c r="C58" s="18"/>
      <c r="D58" s="18"/>
      <c r="E58" s="18"/>
      <c r="F58" s="13">
        <v>59584788.840421371</v>
      </c>
      <c r="G58" s="13">
        <v>47678494.039880231</v>
      </c>
      <c r="H58" s="13">
        <v>38130587.253704064</v>
      </c>
      <c r="I58" s="13">
        <v>30486029.087227017</v>
      </c>
      <c r="J58" s="13">
        <v>24367255.775639199</v>
      </c>
      <c r="K58" s="13">
        <v>19478416.68671234</v>
      </c>
      <c r="L58" s="13">
        <v>15575712.320176875</v>
      </c>
      <c r="M58" s="13">
        <v>12457582.579891741</v>
      </c>
      <c r="N58" s="13">
        <v>9966948.0270641632</v>
      </c>
      <c r="O58" s="13">
        <v>7973946.6362262815</v>
      </c>
      <c r="P58" s="13">
        <v>6379217.1329787998</v>
      </c>
      <c r="Q58" s="13">
        <v>5101400.4399056965</v>
      </c>
      <c r="R58" s="13">
        <v>4078437.1406252435</v>
      </c>
      <c r="S58" s="13">
        <v>3260119.4035143866</v>
      </c>
      <c r="T58" s="13">
        <v>2605611.076828164</v>
      </c>
      <c r="U58" s="13">
        <v>2081716.9833618305</v>
      </c>
      <c r="V58" s="13">
        <v>1662733.1249207659</v>
      </c>
      <c r="W58" s="13">
        <v>1328048.8489414807</v>
      </c>
      <c r="X58" s="13">
        <v>1060465.0687688258</v>
      </c>
      <c r="Y58" s="13">
        <v>846876.58523950865</v>
      </c>
      <c r="Z58" s="13">
        <v>676216.40460537863</v>
      </c>
      <c r="AA58" s="13">
        <v>540004.47578390373</v>
      </c>
      <c r="AB58" s="13">
        <v>431181.59102385375</v>
      </c>
      <c r="AC58" s="13">
        <v>344297.75301046507</v>
      </c>
      <c r="AD58" s="13">
        <v>274910.56696111691</v>
      </c>
      <c r="AE58" s="13">
        <v>219507.55447859169</v>
      </c>
      <c r="AF58" s="13">
        <v>175262.41953440497</v>
      </c>
      <c r="AG58" s="13">
        <v>139935.63802414524</v>
      </c>
      <c r="AH58" s="13">
        <v>111726.4991188008</v>
      </c>
      <c r="AI58" s="13">
        <v>89202.623655480507</v>
      </c>
      <c r="AJ58" s="13">
        <v>71217.993101926651</v>
      </c>
      <c r="AK58" s="13">
        <v>56858.606881426014</v>
      </c>
      <c r="AL58" s="13">
        <v>45393.471209689786</v>
      </c>
      <c r="AM58" s="13">
        <v>36239.628187141418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</row>
    <row r="59" spans="1:47" s="13" customFormat="1" x14ac:dyDescent="0.2">
      <c r="A59" s="13" t="s">
        <v>64</v>
      </c>
      <c r="B59" s="13" t="s">
        <v>63</v>
      </c>
      <c r="C59" s="18"/>
      <c r="D59" s="18"/>
      <c r="E59" s="18"/>
      <c r="F59" s="13">
        <v>6206293.8125099158</v>
      </c>
      <c r="G59" s="13">
        <v>4966145.6943648886</v>
      </c>
      <c r="H59" s="13">
        <v>3971644.9843234769</v>
      </c>
      <c r="I59" s="13">
        <v>3175395.2203939091</v>
      </c>
      <c r="J59" s="13">
        <v>2538069.7270442252</v>
      </c>
      <c r="K59" s="13">
        <v>2028852.9893761014</v>
      </c>
      <c r="L59" s="13">
        <v>1622351.0879100498</v>
      </c>
      <c r="M59" s="13">
        <v>1297569.7185313154</v>
      </c>
      <c r="N59" s="13">
        <v>1038147.639251394</v>
      </c>
      <c r="O59" s="13">
        <v>830558.54745470046</v>
      </c>
      <c r="P59" s="13">
        <v>664453.06917334371</v>
      </c>
      <c r="Q59" s="13">
        <v>531356.92181632633</v>
      </c>
      <c r="R59" s="13">
        <v>424806.0567666532</v>
      </c>
      <c r="S59" s="13">
        <v>339570.87498057785</v>
      </c>
      <c r="T59" s="13">
        <v>271397.92250057717</v>
      </c>
      <c r="U59" s="13">
        <v>216829.621866022</v>
      </c>
      <c r="V59" s="13">
        <v>173188.66955605461</v>
      </c>
      <c r="W59" s="13">
        <v>138328.27999056375</v>
      </c>
      <c r="X59" s="13">
        <v>110457.01298546926</v>
      </c>
      <c r="Y59" s="13">
        <v>88209.843707055741</v>
      </c>
      <c r="Z59" s="13">
        <v>70434.044820731564</v>
      </c>
      <c r="AA59" s="13">
        <v>56246.342430800876</v>
      </c>
      <c r="AB59" s="13">
        <v>44911.456304837026</v>
      </c>
      <c r="AC59" s="13">
        <v>35861.720008653232</v>
      </c>
      <c r="AD59" s="13">
        <v>28634.418010506244</v>
      </c>
      <c r="AE59" s="13">
        <v>22863.69396740205</v>
      </c>
      <c r="AF59" s="13">
        <v>18255.163626324647</v>
      </c>
      <c r="AG59" s="13">
        <v>14575.560328741414</v>
      </c>
      <c r="AH59" s="13">
        <v>11637.323781266998</v>
      </c>
      <c r="AI59" s="13">
        <v>9291.258759602988</v>
      </c>
      <c r="AJ59" s="13">
        <v>7417.9970849878346</v>
      </c>
      <c r="AK59" s="13">
        <v>5922.3373438681883</v>
      </c>
      <c r="AL59" s="13">
        <v>4728.1399326857527</v>
      </c>
      <c r="AM59" s="13">
        <v>3774.6845220493224</v>
      </c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</row>
    <row r="60" spans="1:47" s="13" customFormat="1" x14ac:dyDescent="0.2">
      <c r="B60" s="13" t="s">
        <v>61</v>
      </c>
      <c r="C60" s="18"/>
      <c r="D60" s="18"/>
      <c r="E60" s="18"/>
      <c r="F60" s="13">
        <v>56891026.614674225</v>
      </c>
      <c r="G60" s="13">
        <v>45523002.198344812</v>
      </c>
      <c r="H60" s="13">
        <v>36406745.689631872</v>
      </c>
      <c r="I60" s="13">
        <v>29107789.520277504</v>
      </c>
      <c r="J60" s="13">
        <v>23265639.164572064</v>
      </c>
      <c r="K60" s="13">
        <v>18597819.06928093</v>
      </c>
      <c r="L60" s="13">
        <v>14871551.639175456</v>
      </c>
      <c r="M60" s="13">
        <v>11894389.086537058</v>
      </c>
      <c r="N60" s="13">
        <v>9516353.359804444</v>
      </c>
      <c r="O60" s="13">
        <v>7613453.3516680878</v>
      </c>
      <c r="P60" s="13">
        <v>6090819.8007556507</v>
      </c>
      <c r="Q60" s="13">
        <v>4870771.7833163245</v>
      </c>
      <c r="R60" s="13">
        <v>3894055.5203609881</v>
      </c>
      <c r="S60" s="13">
        <v>3112733.0206552972</v>
      </c>
      <c r="T60" s="13">
        <v>2487814.2895886241</v>
      </c>
      <c r="U60" s="13">
        <v>1987604.8671052018</v>
      </c>
      <c r="V60" s="13">
        <v>1587562.8042638339</v>
      </c>
      <c r="W60" s="13">
        <v>1268009.2332468345</v>
      </c>
      <c r="X60" s="13">
        <v>1012522.6190334682</v>
      </c>
      <c r="Y60" s="13">
        <v>808590.23398134427</v>
      </c>
      <c r="Z60" s="13">
        <v>645645.41085670597</v>
      </c>
      <c r="AA60" s="13">
        <v>515591.47228234133</v>
      </c>
      <c r="AB60" s="13">
        <v>411688.34946100606</v>
      </c>
      <c r="AC60" s="13">
        <v>328732.43341265462</v>
      </c>
      <c r="AD60" s="13">
        <v>262482.16509630723</v>
      </c>
      <c r="AE60" s="13">
        <v>209583.86136785214</v>
      </c>
      <c r="AF60" s="13">
        <v>167338.99990797593</v>
      </c>
      <c r="AG60" s="13">
        <v>133609.30301346298</v>
      </c>
      <c r="AH60" s="13">
        <v>106675.4679949475</v>
      </c>
      <c r="AI60" s="13">
        <v>85169.871963027384</v>
      </c>
      <c r="AJ60" s="13">
        <v>67998.306612388478</v>
      </c>
      <c r="AK60" s="13">
        <v>54288.092318791736</v>
      </c>
      <c r="AL60" s="13">
        <v>43341.28271628607</v>
      </c>
      <c r="AM60" s="13">
        <v>34601.274785452122</v>
      </c>
      <c r="AN60" s="13">
        <v>0</v>
      </c>
      <c r="AO60" s="13">
        <v>0</v>
      </c>
      <c r="AP60" s="13">
        <v>0</v>
      </c>
      <c r="AQ60" s="13">
        <v>0</v>
      </c>
      <c r="AR60" s="13">
        <v>0</v>
      </c>
      <c r="AS60" s="13">
        <v>0</v>
      </c>
      <c r="AT60" s="13">
        <v>0</v>
      </c>
      <c r="AU60" s="13">
        <v>0</v>
      </c>
    </row>
    <row r="61" spans="1:47" s="13" customFormat="1" x14ac:dyDescent="0.2">
      <c r="A61" s="13" t="s">
        <v>64</v>
      </c>
      <c r="B61" s="13" t="s">
        <v>63</v>
      </c>
      <c r="C61" s="18"/>
      <c r="D61" s="18"/>
      <c r="E61" s="18"/>
      <c r="F61" s="13">
        <v>285083.02923711349</v>
      </c>
      <c r="G61" s="13">
        <v>228117.44028757719</v>
      </c>
      <c r="H61" s="13">
        <v>182435.54323887656</v>
      </c>
      <c r="I61" s="13">
        <v>145860.20510828029</v>
      </c>
      <c r="J61" s="13">
        <v>116584.97455314048</v>
      </c>
      <c r="K61" s="13">
        <v>93194.356174736473</v>
      </c>
      <c r="L61" s="13">
        <v>74521.892871919932</v>
      </c>
      <c r="M61" s="13">
        <v>59603.221694020467</v>
      </c>
      <c r="N61" s="13">
        <v>47686.797102094592</v>
      </c>
      <c r="O61" s="13">
        <v>38151.295091749183</v>
      </c>
      <c r="P61" s="13">
        <v>30521.322300922151</v>
      </c>
      <c r="Q61" s="13">
        <v>24407.616760290843</v>
      </c>
      <c r="R61" s="13">
        <v>19513.255601467255</v>
      </c>
      <c r="S61" s="13">
        <v>15598.019785178454</v>
      </c>
      <c r="T61" s="13">
        <v>12466.529012720708</v>
      </c>
      <c r="U61" s="13">
        <v>9959.9611776846814</v>
      </c>
      <c r="V61" s="13">
        <v>7955.3356702296169</v>
      </c>
      <c r="W61" s="13">
        <v>6354.0409590955869</v>
      </c>
      <c r="X61" s="13">
        <v>5073.7881276113767</v>
      </c>
      <c r="Y61" s="13">
        <v>4051.8754368108007</v>
      </c>
      <c r="Z61" s="13">
        <v>3235.3529280941839</v>
      </c>
      <c r="AA61" s="13">
        <v>2583.6478529842534</v>
      </c>
      <c r="AB61" s="13">
        <v>2062.9854785516959</v>
      </c>
      <c r="AC61" s="13">
        <v>1647.2903285875063</v>
      </c>
      <c r="AD61" s="13">
        <v>1315.3077945524415</v>
      </c>
      <c r="AE61" s="13">
        <v>1050.2324467202914</v>
      </c>
      <c r="AF61" s="13">
        <v>838.54189038258403</v>
      </c>
      <c r="AG61" s="13">
        <v>669.52113723173215</v>
      </c>
      <c r="AH61" s="13">
        <v>534.55469818226481</v>
      </c>
      <c r="AI61" s="13">
        <v>426.78936457606738</v>
      </c>
      <c r="AJ61" s="13">
        <v>340.74201830370248</v>
      </c>
      <c r="AK61" s="13">
        <v>272.03962963384544</v>
      </c>
      <c r="AL61" s="13">
        <v>217.18476362657103</v>
      </c>
      <c r="AM61" s="13">
        <v>173.38826205604286</v>
      </c>
      <c r="AN61" s="13">
        <v>0</v>
      </c>
      <c r="AO61" s="13">
        <v>0</v>
      </c>
      <c r="AP61" s="13">
        <v>0</v>
      </c>
      <c r="AQ61" s="13">
        <v>0</v>
      </c>
      <c r="AR61" s="13">
        <v>0</v>
      </c>
      <c r="AS61" s="13">
        <v>0</v>
      </c>
      <c r="AT61" s="13">
        <v>0</v>
      </c>
      <c r="AU61" s="13">
        <v>0</v>
      </c>
    </row>
    <row r="62" spans="1:47" s="13" customFormat="1" x14ac:dyDescent="0.2">
      <c r="B62" s="13" t="s">
        <v>61</v>
      </c>
      <c r="C62" s="18"/>
      <c r="D62" s="18"/>
      <c r="E62" s="18"/>
      <c r="F62" s="13">
        <v>2613261.1013402068</v>
      </c>
      <c r="G62" s="13">
        <v>2091076.5359694578</v>
      </c>
      <c r="H62" s="13">
        <v>1672325.8130230352</v>
      </c>
      <c r="I62" s="13">
        <v>1337051.880159236</v>
      </c>
      <c r="J62" s="13">
        <v>1068695.6000704544</v>
      </c>
      <c r="K62" s="13">
        <v>854281.59826841776</v>
      </c>
      <c r="L62" s="13">
        <v>683117.35132593277</v>
      </c>
      <c r="M62" s="13">
        <v>546362.86552852101</v>
      </c>
      <c r="N62" s="13">
        <v>437128.97343586711</v>
      </c>
      <c r="O62" s="13">
        <v>349720.20500770083</v>
      </c>
      <c r="P62" s="13">
        <v>279778.78775845305</v>
      </c>
      <c r="Q62" s="13">
        <v>223736.48696933271</v>
      </c>
      <c r="R62" s="13">
        <v>178871.50968011649</v>
      </c>
      <c r="S62" s="13">
        <v>142981.84803080247</v>
      </c>
      <c r="T62" s="13">
        <v>114276.51594993983</v>
      </c>
      <c r="U62" s="13">
        <v>91299.644128776228</v>
      </c>
      <c r="V62" s="13">
        <v>72923.91031043815</v>
      </c>
      <c r="W62" s="13">
        <v>58245.375458376206</v>
      </c>
      <c r="X62" s="13">
        <v>46509.724503104284</v>
      </c>
      <c r="Y62" s="13">
        <v>37142.191504099006</v>
      </c>
      <c r="Z62" s="13">
        <v>29657.401840863349</v>
      </c>
      <c r="AA62" s="13">
        <v>23683.438652355657</v>
      </c>
      <c r="AB62" s="13">
        <v>18910.700220057213</v>
      </c>
      <c r="AC62" s="13">
        <v>15100.161345385475</v>
      </c>
      <c r="AD62" s="13">
        <v>12056.988116730712</v>
      </c>
      <c r="AE62" s="13">
        <v>9627.1307616026697</v>
      </c>
      <c r="AF62" s="13">
        <v>7686.6339951736863</v>
      </c>
      <c r="AG62" s="13">
        <v>6137.2770912908773</v>
      </c>
      <c r="AH62" s="13">
        <v>4900.0847333374268</v>
      </c>
      <c r="AI62" s="13">
        <v>3912.2358419472844</v>
      </c>
      <c r="AJ62" s="13">
        <v>3123.4685011172724</v>
      </c>
      <c r="AK62" s="13">
        <v>2493.6966049769171</v>
      </c>
      <c r="AL62" s="13">
        <v>1990.8603332435678</v>
      </c>
      <c r="AM62" s="13">
        <v>1589.3924021803925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</row>
    <row r="64" spans="1:47" s="53" customFormat="1" x14ac:dyDescent="0.2">
      <c r="A64" s="53" t="s">
        <v>141</v>
      </c>
      <c r="C64" s="55"/>
      <c r="D64" s="55"/>
      <c r="E64" s="55"/>
    </row>
    <row r="65" spans="1:54" s="13" customFormat="1" x14ac:dyDescent="0.2">
      <c r="C65" s="18"/>
      <c r="D65" s="18"/>
      <c r="E65" s="18"/>
    </row>
    <row r="66" spans="1:54" s="18" customFormat="1" x14ac:dyDescent="0.2">
      <c r="A66" s="18" t="s">
        <v>138</v>
      </c>
      <c r="B66" s="18" t="s">
        <v>139</v>
      </c>
      <c r="F66" s="18">
        <v>2017</v>
      </c>
      <c r="G66" s="18">
        <v>2018</v>
      </c>
      <c r="H66" s="18">
        <v>2019</v>
      </c>
      <c r="I66" s="18">
        <v>2020</v>
      </c>
      <c r="J66" s="18">
        <v>2021</v>
      </c>
      <c r="K66" s="18">
        <v>2022</v>
      </c>
      <c r="L66" s="18">
        <v>2023</v>
      </c>
      <c r="M66" s="18">
        <v>2024</v>
      </c>
      <c r="N66" s="18">
        <v>2025</v>
      </c>
      <c r="O66" s="18">
        <v>2026</v>
      </c>
      <c r="P66" s="18">
        <v>2027</v>
      </c>
      <c r="Q66" s="18">
        <v>2028</v>
      </c>
      <c r="R66" s="18">
        <v>2029</v>
      </c>
      <c r="S66" s="18">
        <v>2030</v>
      </c>
      <c r="T66" s="18">
        <v>2031</v>
      </c>
      <c r="U66" s="18">
        <v>2032</v>
      </c>
      <c r="V66" s="18">
        <v>2033</v>
      </c>
      <c r="W66" s="18">
        <v>2034</v>
      </c>
      <c r="X66" s="18">
        <v>2035</v>
      </c>
      <c r="Y66" s="18">
        <v>2036</v>
      </c>
      <c r="Z66" s="18">
        <v>2037</v>
      </c>
      <c r="AA66" s="18">
        <v>2038</v>
      </c>
      <c r="AB66" s="18">
        <v>2039</v>
      </c>
      <c r="AC66" s="18">
        <v>2040</v>
      </c>
      <c r="AD66" s="18">
        <v>2041</v>
      </c>
      <c r="AE66" s="18">
        <v>2042</v>
      </c>
      <c r="AF66" s="18">
        <v>2043</v>
      </c>
      <c r="AG66" s="18">
        <v>2044</v>
      </c>
      <c r="AH66" s="18">
        <v>2045</v>
      </c>
      <c r="AI66" s="18">
        <v>2046</v>
      </c>
      <c r="AJ66" s="18">
        <v>2047</v>
      </c>
      <c r="AK66" s="18">
        <v>2048</v>
      </c>
      <c r="AL66" s="18">
        <v>2049</v>
      </c>
      <c r="AM66" s="18">
        <v>2050</v>
      </c>
      <c r="AN66" s="18">
        <v>2051</v>
      </c>
      <c r="AO66" s="18">
        <v>2052</v>
      </c>
      <c r="AP66" s="18">
        <v>2053</v>
      </c>
      <c r="AQ66" s="18">
        <v>2054</v>
      </c>
      <c r="AR66" s="18">
        <v>2055</v>
      </c>
      <c r="AS66" s="18">
        <v>2056</v>
      </c>
      <c r="AT66" s="18">
        <v>2057</v>
      </c>
      <c r="AU66" s="18">
        <v>2058</v>
      </c>
      <c r="AV66" s="18">
        <v>2059</v>
      </c>
      <c r="AW66" s="18">
        <v>2060</v>
      </c>
      <c r="AX66" s="18">
        <v>2061</v>
      </c>
      <c r="AY66" s="18">
        <v>2062</v>
      </c>
      <c r="AZ66" s="18">
        <v>2063</v>
      </c>
      <c r="BA66" s="18">
        <v>2064</v>
      </c>
      <c r="BB66" s="18">
        <v>2065</v>
      </c>
    </row>
    <row r="67" spans="1:54" s="13" customFormat="1" x14ac:dyDescent="0.2">
      <c r="A67" s="13" t="s">
        <v>47</v>
      </c>
      <c r="B67" s="13" t="s">
        <v>49</v>
      </c>
      <c r="C67" s="18"/>
      <c r="D67" s="18"/>
      <c r="E67" s="18"/>
      <c r="F67" s="13">
        <v>9925.1557033309455</v>
      </c>
      <c r="G67" s="13">
        <v>10123.658817397565</v>
      </c>
      <c r="H67" s="13">
        <v>10326.131993745516</v>
      </c>
      <c r="I67" s="13">
        <v>10532.654633620425</v>
      </c>
      <c r="J67" s="13">
        <v>10743.307726292835</v>
      </c>
      <c r="K67" s="13">
        <v>10958.173880818691</v>
      </c>
      <c r="L67" s="13">
        <v>11177.337358435067</v>
      </c>
      <c r="M67" s="13">
        <v>11400.884105603764</v>
      </c>
      <c r="N67" s="13">
        <v>11628.90178771584</v>
      </c>
      <c r="O67" s="13">
        <v>11861.479823470157</v>
      </c>
      <c r="P67" s="13">
        <v>12098.709419939561</v>
      </c>
      <c r="Q67" s="13">
        <v>12340.68360833835</v>
      </c>
      <c r="R67" s="13">
        <v>12587.49728050512</v>
      </c>
      <c r="S67" s="13">
        <v>12839.247226115222</v>
      </c>
      <c r="T67" s="13">
        <v>13096.032170637527</v>
      </c>
      <c r="U67" s="13">
        <v>13357.952814050273</v>
      </c>
      <c r="V67" s="13">
        <v>13625.111870331282</v>
      </c>
      <c r="W67" s="13">
        <v>13897.614107737909</v>
      </c>
      <c r="X67" s="13">
        <v>14175.566389892665</v>
      </c>
      <c r="Y67" s="13">
        <v>14459.077717690518</v>
      </c>
      <c r="Z67" s="13">
        <v>14748.25927204433</v>
      </c>
      <c r="AA67" s="13">
        <v>15043.224457485216</v>
      </c>
      <c r="AB67" s="13">
        <v>15344.08894663492</v>
      </c>
      <c r="AC67" s="13">
        <v>15650.970725567615</v>
      </c>
      <c r="AD67" s="13">
        <v>15963.990140078968</v>
      </c>
      <c r="AE67" s="13">
        <v>16283.269942880548</v>
      </c>
      <c r="AF67" s="13">
        <v>16608.935341738161</v>
      </c>
      <c r="AG67" s="13">
        <v>16941.114048572919</v>
      </c>
      <c r="AH67" s="13">
        <v>17279.936329544384</v>
      </c>
      <c r="AI67" s="13">
        <v>17625.535056135268</v>
      </c>
      <c r="AJ67" s="13">
        <v>17978.045757257976</v>
      </c>
      <c r="AK67" s="13">
        <v>18337.60667240313</v>
      </c>
      <c r="AL67" s="13">
        <v>18704.358805851196</v>
      </c>
      <c r="AM67" s="13">
        <v>19078.445981968223</v>
      </c>
      <c r="AN67" s="13">
        <v>19460.014901607585</v>
      </c>
      <c r="AO67" s="13">
        <v>19849.215199639737</v>
      </c>
      <c r="AP67" s="13">
        <v>20246.199503632528</v>
      </c>
      <c r="AQ67" s="13">
        <v>20651.123493705181</v>
      </c>
      <c r="AR67" s="13">
        <v>21064.145963579289</v>
      </c>
      <c r="AS67" s="13">
        <v>21485.428882850865</v>
      </c>
      <c r="AT67" s="13">
        <v>21915.137460507889</v>
      </c>
      <c r="AU67" s="13">
        <v>22353.440209718046</v>
      </c>
      <c r="AV67" s="13">
        <v>22800.509013912404</v>
      </c>
      <c r="AW67" s="13">
        <v>23256.519194190652</v>
      </c>
      <c r="AX67" s="13">
        <v>23721.64957807447</v>
      </c>
      <c r="AY67" s="13">
        <v>24196.082569635957</v>
      </c>
      <c r="AZ67" s="13">
        <v>24680.004221028677</v>
      </c>
      <c r="BA67" s="13">
        <v>25173.604305449244</v>
      </c>
      <c r="BB67" s="13">
        <v>25677.076391558232</v>
      </c>
    </row>
    <row r="68" spans="1:54" s="13" customFormat="1" x14ac:dyDescent="0.2">
      <c r="B68" s="13" t="s">
        <v>50</v>
      </c>
      <c r="C68" s="18"/>
      <c r="D68" s="18"/>
      <c r="E68" s="18"/>
      <c r="F68" s="13">
        <v>24431.054206995432</v>
      </c>
      <c r="G68" s="13">
        <v>24919.67529113534</v>
      </c>
      <c r="H68" s="13">
        <v>25418.06879695805</v>
      </c>
      <c r="I68" s="13">
        <v>25926.430172897202</v>
      </c>
      <c r="J68" s="13">
        <v>26444.958776355154</v>
      </c>
      <c r="K68" s="13">
        <v>26973.857951882252</v>
      </c>
      <c r="L68" s="13">
        <v>27513.335110919899</v>
      </c>
      <c r="M68" s="13">
        <v>28063.601813138284</v>
      </c>
      <c r="N68" s="13">
        <v>28624.873849401061</v>
      </c>
      <c r="O68" s="13">
        <v>29197.371326389082</v>
      </c>
      <c r="P68" s="13">
        <v>29781.318752916868</v>
      </c>
      <c r="Q68" s="13">
        <v>30376.945127975192</v>
      </c>
      <c r="R68" s="13">
        <v>30984.484030534713</v>
      </c>
      <c r="S68" s="13">
        <v>31604.173711145395</v>
      </c>
      <c r="T68" s="13">
        <v>32236.257185368304</v>
      </c>
      <c r="U68" s="13">
        <v>32880.982329075661</v>
      </c>
      <c r="V68" s="13">
        <v>33538.601975657177</v>
      </c>
      <c r="W68" s="13">
        <v>34209.374015170324</v>
      </c>
      <c r="X68" s="13">
        <v>34893.561495473739</v>
      </c>
      <c r="Y68" s="13">
        <v>35591.432725383209</v>
      </c>
      <c r="Z68" s="13">
        <v>36303.261379890864</v>
      </c>
      <c r="AA68" s="13">
        <v>37029.326607488685</v>
      </c>
      <c r="AB68" s="13">
        <v>37769.913139638469</v>
      </c>
      <c r="AC68" s="13">
        <v>38525.311402431245</v>
      </c>
      <c r="AD68" s="13">
        <v>39295.81763047984</v>
      </c>
      <c r="AE68" s="13">
        <v>40081.733983089449</v>
      </c>
      <c r="AF68" s="13">
        <v>40883.368662751258</v>
      </c>
      <c r="AG68" s="13">
        <v>41701.03603600627</v>
      </c>
      <c r="AH68" s="13">
        <v>42535.056756726415</v>
      </c>
      <c r="AI68" s="13">
        <v>43385.757891860922</v>
      </c>
      <c r="AJ68" s="13">
        <v>44253.473049698136</v>
      </c>
      <c r="AK68" s="13">
        <v>45138.542510692081</v>
      </c>
      <c r="AL68" s="13">
        <v>46041.313360905959</v>
      </c>
      <c r="AM68" s="13">
        <v>46962.139628124067</v>
      </c>
      <c r="AN68" s="13">
        <v>47901.382420686547</v>
      </c>
      <c r="AO68" s="13">
        <v>48859.410069100268</v>
      </c>
      <c r="AP68" s="13">
        <v>49836.598270482267</v>
      </c>
      <c r="AQ68" s="13">
        <v>50833.330235891946</v>
      </c>
      <c r="AR68" s="13">
        <v>51849.996840609805</v>
      </c>
      <c r="AS68" s="13">
        <v>52886.996777421948</v>
      </c>
      <c r="AT68" s="13">
        <v>53944.736712970407</v>
      </c>
      <c r="AU68" s="13">
        <v>55023.631447229796</v>
      </c>
      <c r="AV68" s="13">
        <v>56124.104076174386</v>
      </c>
      <c r="AW68" s="13">
        <v>57246.586157697879</v>
      </c>
      <c r="AX68" s="13">
        <v>58391.517880851839</v>
      </c>
      <c r="AY68" s="13">
        <v>59559.348238468854</v>
      </c>
      <c r="AZ68" s="13">
        <v>60750.535203238265</v>
      </c>
      <c r="BA68" s="13">
        <v>61965.545907303</v>
      </c>
      <c r="BB68" s="13">
        <v>63204.856825449082</v>
      </c>
    </row>
    <row r="69" spans="1:54" s="13" customFormat="1" x14ac:dyDescent="0.2">
      <c r="A69" s="13" t="s">
        <v>51</v>
      </c>
      <c r="B69" s="13" t="s">
        <v>52</v>
      </c>
      <c r="C69" s="18"/>
      <c r="D69" s="18"/>
      <c r="E69" s="18"/>
      <c r="F69" s="13">
        <v>308.00708627134566</v>
      </c>
      <c r="G69" s="13">
        <v>314.16722799677257</v>
      </c>
      <c r="H69" s="13">
        <v>320.45057255670804</v>
      </c>
      <c r="I69" s="13">
        <v>326.85958400784216</v>
      </c>
      <c r="J69" s="13">
        <v>333.39677568799902</v>
      </c>
      <c r="K69" s="13">
        <v>340.064711201759</v>
      </c>
      <c r="L69" s="13">
        <v>346.86600542579419</v>
      </c>
      <c r="M69" s="13">
        <v>353.80332553431003</v>
      </c>
      <c r="N69" s="13">
        <v>360.87939204499622</v>
      </c>
      <c r="O69" s="13">
        <v>368.09697988589619</v>
      </c>
      <c r="P69" s="13">
        <v>375.45891948361412</v>
      </c>
      <c r="Q69" s="13">
        <v>382.9680978732863</v>
      </c>
      <c r="R69" s="13">
        <v>390.62745983075212</v>
      </c>
      <c r="S69" s="13">
        <v>398.44000902736713</v>
      </c>
      <c r="T69" s="13">
        <v>406.40880920791454</v>
      </c>
      <c r="U69" s="13">
        <v>414.53698539207267</v>
      </c>
      <c r="V69" s="13">
        <v>422.82772509991423</v>
      </c>
      <c r="W69" s="13">
        <v>431.28427960191254</v>
      </c>
      <c r="X69" s="13">
        <v>439.90996519395071</v>
      </c>
      <c r="Y69" s="13">
        <v>448.70816449782973</v>
      </c>
      <c r="Z69" s="13">
        <v>457.68232778778639</v>
      </c>
      <c r="AA69" s="13">
        <v>466.83597434354209</v>
      </c>
      <c r="AB69" s="13">
        <v>476.17269383041292</v>
      </c>
      <c r="AC69" s="13">
        <v>485.69614770702111</v>
      </c>
      <c r="AD69" s="13">
        <v>495.41007066116157</v>
      </c>
      <c r="AE69" s="13">
        <v>505.31827207438477</v>
      </c>
      <c r="AF69" s="13">
        <v>515.42463751587252</v>
      </c>
      <c r="AG69" s="13">
        <v>525.73313026618985</v>
      </c>
      <c r="AH69" s="13">
        <v>536.24779287151375</v>
      </c>
      <c r="AI69" s="13">
        <v>546.972748728944</v>
      </c>
      <c r="AJ69" s="13">
        <v>557.91220370352289</v>
      </c>
      <c r="AK69" s="13">
        <v>569.07044777759324</v>
      </c>
      <c r="AL69" s="13">
        <v>580.45185673314518</v>
      </c>
      <c r="AM69" s="13">
        <v>592.0608938678082</v>
      </c>
      <c r="AN69" s="13">
        <v>603.90211174516423</v>
      </c>
      <c r="AO69" s="13">
        <v>615.9801539800676</v>
      </c>
      <c r="AP69" s="13">
        <v>628.29975705966888</v>
      </c>
      <c r="AQ69" s="13">
        <v>640.86575220086229</v>
      </c>
      <c r="AR69" s="13">
        <v>653.68306724487968</v>
      </c>
      <c r="AS69" s="13">
        <v>666.75672858977703</v>
      </c>
      <c r="AT69" s="13">
        <v>680.09186316157275</v>
      </c>
      <c r="AU69" s="13">
        <v>693.69370042480409</v>
      </c>
      <c r="AV69" s="13">
        <v>707.56757443330014</v>
      </c>
      <c r="AW69" s="13">
        <v>721.71892592196616</v>
      </c>
      <c r="AX69" s="13">
        <v>736.15330444040558</v>
      </c>
      <c r="AY69" s="13">
        <v>750.87637052921366</v>
      </c>
      <c r="AZ69" s="13">
        <v>765.89389793979797</v>
      </c>
      <c r="BA69" s="13">
        <v>781.21177589859371</v>
      </c>
      <c r="BB69" s="13">
        <v>796.83601141656573</v>
      </c>
    </row>
    <row r="70" spans="1:54" s="13" customFormat="1" x14ac:dyDescent="0.2">
      <c r="B70" s="13" t="s">
        <v>53</v>
      </c>
      <c r="C70" s="18"/>
      <c r="D70" s="18"/>
      <c r="E70" s="18"/>
      <c r="F70" s="13">
        <v>360.08306860298279</v>
      </c>
      <c r="G70" s="13">
        <v>367.28472997504247</v>
      </c>
      <c r="H70" s="13">
        <v>374.63042457454327</v>
      </c>
      <c r="I70" s="13">
        <v>382.12303306603411</v>
      </c>
      <c r="J70" s="13">
        <v>389.76549372735485</v>
      </c>
      <c r="K70" s="13">
        <v>397.56080360190197</v>
      </c>
      <c r="L70" s="13">
        <v>405.51201967394002</v>
      </c>
      <c r="M70" s="13">
        <v>413.62226006741872</v>
      </c>
      <c r="N70" s="13">
        <v>421.89470526876715</v>
      </c>
      <c r="O70" s="13">
        <v>430.33259937414249</v>
      </c>
      <c r="P70" s="13">
        <v>438.93925136162534</v>
      </c>
      <c r="Q70" s="13">
        <v>447.71803638885774</v>
      </c>
      <c r="R70" s="13">
        <v>456.67239711663501</v>
      </c>
      <c r="S70" s="13">
        <v>465.80584505896769</v>
      </c>
      <c r="T70" s="13">
        <v>475.12196196014708</v>
      </c>
      <c r="U70" s="13">
        <v>484.6244011993499</v>
      </c>
      <c r="V70" s="13">
        <v>494.31688922333694</v>
      </c>
      <c r="W70" s="13">
        <v>504.20322700780372</v>
      </c>
      <c r="X70" s="13">
        <v>514.28729154795974</v>
      </c>
      <c r="Y70" s="13">
        <v>524.57303737891891</v>
      </c>
      <c r="Z70" s="13">
        <v>535.06449812649737</v>
      </c>
      <c r="AA70" s="13">
        <v>545.7657880890273</v>
      </c>
      <c r="AB70" s="13">
        <v>556.68110385080786</v>
      </c>
      <c r="AC70" s="13">
        <v>567.81472592782393</v>
      </c>
      <c r="AD70" s="13">
        <v>579.17102044638045</v>
      </c>
      <c r="AE70" s="13">
        <v>590.75444085530796</v>
      </c>
      <c r="AF70" s="13">
        <v>602.56952967241421</v>
      </c>
      <c r="AG70" s="13">
        <v>614.62092026586242</v>
      </c>
      <c r="AH70" s="13">
        <v>626.91333867117976</v>
      </c>
      <c r="AI70" s="13">
        <v>639.45160544460327</v>
      </c>
      <c r="AJ70" s="13">
        <v>652.24063755349539</v>
      </c>
      <c r="AK70" s="13">
        <v>665.28545030456519</v>
      </c>
      <c r="AL70" s="13">
        <v>678.59115931065662</v>
      </c>
      <c r="AM70" s="13">
        <v>692.16298249686974</v>
      </c>
      <c r="AN70" s="13">
        <v>706.00624214680715</v>
      </c>
      <c r="AO70" s="13">
        <v>720.12636698974325</v>
      </c>
      <c r="AP70" s="13">
        <v>734.52889432953805</v>
      </c>
      <c r="AQ70" s="13">
        <v>749.21947221612891</v>
      </c>
      <c r="AR70" s="13">
        <v>764.20386166045159</v>
      </c>
      <c r="AS70" s="13">
        <v>779.48793889366027</v>
      </c>
      <c r="AT70" s="13">
        <v>795.07769767153377</v>
      </c>
      <c r="AU70" s="13">
        <v>810.97925162496438</v>
      </c>
      <c r="AV70" s="13">
        <v>827.19883665746363</v>
      </c>
      <c r="AW70" s="13">
        <v>843.74281339061281</v>
      </c>
      <c r="AX70" s="13">
        <v>860.61766965842526</v>
      </c>
      <c r="AY70" s="13">
        <v>877.83002305159368</v>
      </c>
      <c r="AZ70" s="13">
        <v>895.38662351262565</v>
      </c>
      <c r="BA70" s="13">
        <v>913.29435598287785</v>
      </c>
      <c r="BB70" s="13">
        <v>931.56024310253554</v>
      </c>
    </row>
    <row r="71" spans="1:54" s="13" customFormat="1" x14ac:dyDescent="0.2">
      <c r="B71" s="13" t="s">
        <v>54</v>
      </c>
      <c r="C71" s="18"/>
      <c r="D71" s="18"/>
      <c r="E71" s="18"/>
      <c r="F71" s="13">
        <v>477.71526483348299</v>
      </c>
      <c r="G71" s="13">
        <v>487.26957013015266</v>
      </c>
      <c r="H71" s="13">
        <v>497.01496153275571</v>
      </c>
      <c r="I71" s="13">
        <v>506.95526076341076</v>
      </c>
      <c r="J71" s="13">
        <v>517.09436597867898</v>
      </c>
      <c r="K71" s="13">
        <v>527.43625329825261</v>
      </c>
      <c r="L71" s="13">
        <v>537.98497836421768</v>
      </c>
      <c r="M71" s="13">
        <v>548.74467793150188</v>
      </c>
      <c r="N71" s="13">
        <v>559.71957149013201</v>
      </c>
      <c r="O71" s="13">
        <v>570.91396291993465</v>
      </c>
      <c r="P71" s="13">
        <v>582.33224217833333</v>
      </c>
      <c r="Q71" s="13">
        <v>593.97888702189994</v>
      </c>
      <c r="R71" s="13">
        <v>605.85846476233803</v>
      </c>
      <c r="S71" s="13">
        <v>617.97563405758478</v>
      </c>
      <c r="T71" s="13">
        <v>630.33514673873651</v>
      </c>
      <c r="U71" s="13">
        <v>642.94184967351111</v>
      </c>
      <c r="V71" s="13">
        <v>655.80068666698139</v>
      </c>
      <c r="W71" s="13">
        <v>668.91670040032113</v>
      </c>
      <c r="X71" s="13">
        <v>682.29503440832741</v>
      </c>
      <c r="Y71" s="13">
        <v>695.94093509649394</v>
      </c>
      <c r="Z71" s="13">
        <v>709.85975379842387</v>
      </c>
      <c r="AA71" s="13">
        <v>724.05694887439233</v>
      </c>
      <c r="AB71" s="13">
        <v>738.53808785188028</v>
      </c>
      <c r="AC71" s="13">
        <v>753.30884960891774</v>
      </c>
      <c r="AD71" s="13">
        <v>768.37502660109612</v>
      </c>
      <c r="AE71" s="13">
        <v>783.74252713311796</v>
      </c>
      <c r="AF71" s="13">
        <v>799.41737767578047</v>
      </c>
      <c r="AG71" s="13">
        <v>815.40572522929585</v>
      </c>
      <c r="AH71" s="13">
        <v>831.71383973388197</v>
      </c>
      <c r="AI71" s="13">
        <v>848.34811652855956</v>
      </c>
      <c r="AJ71" s="13">
        <v>865.31507885913072</v>
      </c>
      <c r="AK71" s="13">
        <v>882.62138043631319</v>
      </c>
      <c r="AL71" s="13">
        <v>900.27380804503969</v>
      </c>
      <c r="AM71" s="13">
        <v>918.27928420594048</v>
      </c>
      <c r="AN71" s="13">
        <v>936.64486989005923</v>
      </c>
      <c r="AO71" s="13">
        <v>955.37776728786037</v>
      </c>
      <c r="AP71" s="13">
        <v>974.48532263361756</v>
      </c>
      <c r="AQ71" s="13">
        <v>993.97502908628996</v>
      </c>
      <c r="AR71" s="13">
        <v>1013.854529668016</v>
      </c>
      <c r="AS71" s="13">
        <v>1034.1316202613759</v>
      </c>
      <c r="AT71" s="13">
        <v>1054.8142526666036</v>
      </c>
      <c r="AU71" s="13">
        <v>1075.9105377199357</v>
      </c>
      <c r="AV71" s="13">
        <v>1097.4287484743343</v>
      </c>
      <c r="AW71" s="13">
        <v>1119.3773234438208</v>
      </c>
      <c r="AX71" s="13">
        <v>1141.7648699126976</v>
      </c>
      <c r="AY71" s="13">
        <v>1164.6001673109513</v>
      </c>
      <c r="AZ71" s="13">
        <v>1187.8921706571705</v>
      </c>
      <c r="BA71" s="13">
        <v>1211.6500140703135</v>
      </c>
      <c r="BB71" s="13">
        <v>1235.88301435172</v>
      </c>
    </row>
    <row r="72" spans="1:54" s="13" customFormat="1" x14ac:dyDescent="0.2">
      <c r="B72" s="13" t="s">
        <v>55</v>
      </c>
      <c r="C72" s="18"/>
      <c r="D72" s="18"/>
      <c r="E72" s="18"/>
      <c r="F72" s="13">
        <v>436.70963188613121</v>
      </c>
      <c r="G72" s="13">
        <v>445.44382452385389</v>
      </c>
      <c r="H72" s="13">
        <v>454.35270101433099</v>
      </c>
      <c r="I72" s="13">
        <v>463.43975503461752</v>
      </c>
      <c r="J72" s="13">
        <v>472.70855013530985</v>
      </c>
      <c r="K72" s="13">
        <v>482.16272113801602</v>
      </c>
      <c r="L72" s="13">
        <v>491.80597556077635</v>
      </c>
      <c r="M72" s="13">
        <v>501.64209507199178</v>
      </c>
      <c r="N72" s="13">
        <v>511.67493697343178</v>
      </c>
      <c r="O72" s="13">
        <v>521.90843571290031</v>
      </c>
      <c r="P72" s="13">
        <v>532.34660442715847</v>
      </c>
      <c r="Q72" s="13">
        <v>542.99353651570141</v>
      </c>
      <c r="R72" s="13">
        <v>553.85340724601565</v>
      </c>
      <c r="S72" s="13">
        <v>564.93047539093595</v>
      </c>
      <c r="T72" s="13">
        <v>576.22908489875465</v>
      </c>
      <c r="U72" s="13">
        <v>587.75366659672966</v>
      </c>
      <c r="V72" s="13">
        <v>599.50873992866423</v>
      </c>
      <c r="W72" s="13">
        <v>611.49891472723766</v>
      </c>
      <c r="X72" s="13">
        <v>623.72889302178237</v>
      </c>
      <c r="Y72" s="13">
        <v>636.20347088221797</v>
      </c>
      <c r="Z72" s="13">
        <v>648.92754029986236</v>
      </c>
      <c r="AA72" s="13">
        <v>661.90609110585956</v>
      </c>
      <c r="AB72" s="13">
        <v>675.14421292797681</v>
      </c>
      <c r="AC72" s="13">
        <v>688.64709718653637</v>
      </c>
      <c r="AD72" s="13">
        <v>702.4200391302669</v>
      </c>
      <c r="AE72" s="13">
        <v>716.46843991287221</v>
      </c>
      <c r="AF72" s="13">
        <v>730.79780871112985</v>
      </c>
      <c r="AG72" s="13">
        <v>745.41376488535207</v>
      </c>
      <c r="AH72" s="13">
        <v>760.32204018305947</v>
      </c>
      <c r="AI72" s="13">
        <v>775.52848098672052</v>
      </c>
      <c r="AJ72" s="13">
        <v>791.03905060645513</v>
      </c>
      <c r="AK72" s="13">
        <v>806.85983161858371</v>
      </c>
      <c r="AL72" s="13">
        <v>822.99702825095574</v>
      </c>
      <c r="AM72" s="13">
        <v>839.45696881597507</v>
      </c>
      <c r="AN72" s="13">
        <v>856.24610819229451</v>
      </c>
      <c r="AO72" s="13">
        <v>873.37103035614041</v>
      </c>
      <c r="AP72" s="13">
        <v>890.83845096326309</v>
      </c>
      <c r="AQ72" s="13">
        <v>908.65521998252848</v>
      </c>
      <c r="AR72" s="13">
        <v>926.82832438217918</v>
      </c>
      <c r="AS72" s="13">
        <v>945.36489086982226</v>
      </c>
      <c r="AT72" s="13">
        <v>964.272188687219</v>
      </c>
      <c r="AU72" s="13">
        <v>983.55763246096319</v>
      </c>
      <c r="AV72" s="13">
        <v>1003.2287851101825</v>
      </c>
      <c r="AW72" s="13">
        <v>1023.2933608123863</v>
      </c>
      <c r="AX72" s="13">
        <v>1043.7592280286342</v>
      </c>
      <c r="AY72" s="13">
        <v>1064.6344125892065</v>
      </c>
      <c r="AZ72" s="13">
        <v>1085.9271008409908</v>
      </c>
      <c r="BA72" s="13">
        <v>1107.6456428578101</v>
      </c>
      <c r="BB72" s="13">
        <v>1129.7985557149668</v>
      </c>
    </row>
    <row r="73" spans="1:54" s="13" customFormat="1" x14ac:dyDescent="0.2">
      <c r="B73" s="13" t="s">
        <v>56</v>
      </c>
      <c r="C73" s="18"/>
      <c r="D73" s="18"/>
      <c r="E73" s="18"/>
      <c r="F73" s="13">
        <v>510.54586516721463</v>
      </c>
      <c r="G73" s="13">
        <v>520.75678247055885</v>
      </c>
      <c r="H73" s="13">
        <v>531.17191811997009</v>
      </c>
      <c r="I73" s="13">
        <v>541.79535648236947</v>
      </c>
      <c r="J73" s="13">
        <v>552.63126361201694</v>
      </c>
      <c r="K73" s="13">
        <v>563.68388888425716</v>
      </c>
      <c r="L73" s="13">
        <v>574.95756666194245</v>
      </c>
      <c r="M73" s="13">
        <v>586.45671799518118</v>
      </c>
      <c r="N73" s="13">
        <v>598.18585235508488</v>
      </c>
      <c r="O73" s="13">
        <v>610.14956940218644</v>
      </c>
      <c r="P73" s="13">
        <v>622.35256079023031</v>
      </c>
      <c r="Q73" s="13">
        <v>634.79961200603475</v>
      </c>
      <c r="R73" s="13">
        <v>647.49560424615549</v>
      </c>
      <c r="S73" s="13">
        <v>660.44551633107869</v>
      </c>
      <c r="T73" s="13">
        <v>673.65442665770024</v>
      </c>
      <c r="U73" s="13">
        <v>687.12751519085407</v>
      </c>
      <c r="V73" s="13">
        <v>700.87006549467117</v>
      </c>
      <c r="W73" s="13">
        <v>714.88746680456484</v>
      </c>
      <c r="X73" s="13">
        <v>729.18521614065605</v>
      </c>
      <c r="Y73" s="13">
        <v>743.76892046346893</v>
      </c>
      <c r="Z73" s="13">
        <v>758.64429887273843</v>
      </c>
      <c r="AA73" s="13">
        <v>773.81718485019337</v>
      </c>
      <c r="AB73" s="13">
        <v>789.29352854719718</v>
      </c>
      <c r="AC73" s="13">
        <v>805.07939911814094</v>
      </c>
      <c r="AD73" s="13">
        <v>821.18098710050378</v>
      </c>
      <c r="AE73" s="13">
        <v>837.60460684251404</v>
      </c>
      <c r="AF73" s="13">
        <v>854.35669897936407</v>
      </c>
      <c r="AG73" s="13">
        <v>871.44383295895136</v>
      </c>
      <c r="AH73" s="13">
        <v>888.87270961813067</v>
      </c>
      <c r="AI73" s="13">
        <v>906.65016381049304</v>
      </c>
      <c r="AJ73" s="13">
        <v>924.78316708670297</v>
      </c>
      <c r="AK73" s="13">
        <v>943.27883042843678</v>
      </c>
      <c r="AL73" s="13">
        <v>962.14440703700586</v>
      </c>
      <c r="AM73" s="13">
        <v>981.38729517774595</v>
      </c>
      <c r="AN73" s="13">
        <v>1001.0150410813006</v>
      </c>
      <c r="AO73" s="13">
        <v>1021.0353419029269</v>
      </c>
      <c r="AP73" s="13">
        <v>1041.4560487409854</v>
      </c>
      <c r="AQ73" s="13">
        <v>1062.2851697158051</v>
      </c>
      <c r="AR73" s="13">
        <v>1083.5308731101213</v>
      </c>
      <c r="AS73" s="13">
        <v>1105.2014905723233</v>
      </c>
      <c r="AT73" s="13">
        <v>1127.3055203837703</v>
      </c>
      <c r="AU73" s="13">
        <v>1149.8516307914454</v>
      </c>
      <c r="AV73" s="13">
        <v>1172.8486634072744</v>
      </c>
      <c r="AW73" s="13">
        <v>1196.3056366754197</v>
      </c>
      <c r="AX73" s="13">
        <v>1220.2317494089284</v>
      </c>
      <c r="AY73" s="13">
        <v>1244.6363843971067</v>
      </c>
      <c r="AZ73" s="13">
        <v>1269.5291120850491</v>
      </c>
      <c r="BA73" s="13">
        <v>1294.91969432675</v>
      </c>
      <c r="BB73" s="13">
        <v>1320.8180882132847</v>
      </c>
    </row>
    <row r="74" spans="1:54" s="13" customFormat="1" x14ac:dyDescent="0.2">
      <c r="B74" s="13" t="s">
        <v>57</v>
      </c>
      <c r="C74" s="18"/>
      <c r="D74" s="18"/>
      <c r="E74" s="18"/>
      <c r="F74" s="13">
        <v>677.33135616245249</v>
      </c>
      <c r="G74" s="13">
        <v>690.87798328570148</v>
      </c>
      <c r="H74" s="13">
        <v>704.69554295141552</v>
      </c>
      <c r="I74" s="13">
        <v>718.78945381044377</v>
      </c>
      <c r="J74" s="13">
        <v>733.16524288665266</v>
      </c>
      <c r="K74" s="13">
        <v>747.82854774438567</v>
      </c>
      <c r="L74" s="13">
        <v>762.78511869927343</v>
      </c>
      <c r="M74" s="13">
        <v>778.04082107325883</v>
      </c>
      <c r="N74" s="13">
        <v>793.60163749472417</v>
      </c>
      <c r="O74" s="13">
        <v>809.47367024461869</v>
      </c>
      <c r="P74" s="13">
        <v>825.66314364951097</v>
      </c>
      <c r="Q74" s="13">
        <v>842.176406522501</v>
      </c>
      <c r="R74" s="13">
        <v>859.01993465295118</v>
      </c>
      <c r="S74" s="13">
        <v>876.20033334601032</v>
      </c>
      <c r="T74" s="13">
        <v>893.7243400129305</v>
      </c>
      <c r="U74" s="13">
        <v>911.59882681318891</v>
      </c>
      <c r="V74" s="13">
        <v>929.83080334945271</v>
      </c>
      <c r="W74" s="13">
        <v>948.42741941644192</v>
      </c>
      <c r="X74" s="13">
        <v>967.39596780477063</v>
      </c>
      <c r="Y74" s="13">
        <v>986.74388716086594</v>
      </c>
      <c r="Z74" s="13">
        <v>1006.4787649040834</v>
      </c>
      <c r="AA74" s="13">
        <v>1026.608340202165</v>
      </c>
      <c r="AB74" s="13">
        <v>1047.1405070062083</v>
      </c>
      <c r="AC74" s="13">
        <v>1068.0833171463325</v>
      </c>
      <c r="AD74" s="13">
        <v>1089.4449834892589</v>
      </c>
      <c r="AE74" s="13">
        <v>1111.2338831590441</v>
      </c>
      <c r="AF74" s="13">
        <v>1133.4585608222253</v>
      </c>
      <c r="AG74" s="13">
        <v>1156.1277320386696</v>
      </c>
      <c r="AH74" s="13">
        <v>1179.250286679443</v>
      </c>
      <c r="AI74" s="13">
        <v>1202.8352924130318</v>
      </c>
      <c r="AJ74" s="13">
        <v>1226.8919982612924</v>
      </c>
      <c r="AK74" s="13">
        <v>1251.4298382265183</v>
      </c>
      <c r="AL74" s="13">
        <v>1276.4584349910488</v>
      </c>
      <c r="AM74" s="13">
        <v>1301.9876036908695</v>
      </c>
      <c r="AN74" s="13">
        <v>1328.0273557646872</v>
      </c>
      <c r="AO74" s="13">
        <v>1354.5879028799807</v>
      </c>
      <c r="AP74" s="13">
        <v>1381.6796609375804</v>
      </c>
      <c r="AQ74" s="13">
        <v>1409.3132541563318</v>
      </c>
      <c r="AR74" s="13">
        <v>1437.4995192394588</v>
      </c>
      <c r="AS74" s="13">
        <v>1466.2495096242476</v>
      </c>
      <c r="AT74" s="13">
        <v>1495.5744998167324</v>
      </c>
      <c r="AU74" s="13">
        <v>1525.4859898130674</v>
      </c>
      <c r="AV74" s="13">
        <v>1555.9957096093285</v>
      </c>
      <c r="AW74" s="13">
        <v>1587.1156238015149</v>
      </c>
      <c r="AX74" s="13">
        <v>1618.8579362775456</v>
      </c>
      <c r="AY74" s="13">
        <v>1651.2350950030964</v>
      </c>
      <c r="AZ74" s="13">
        <v>1684.2597969031585</v>
      </c>
      <c r="BA74" s="13">
        <v>1717.9449928412214</v>
      </c>
      <c r="BB74" s="13">
        <v>1752.3038926980462</v>
      </c>
    </row>
    <row r="75" spans="1:54" s="13" customFormat="1" x14ac:dyDescent="0.2">
      <c r="A75" s="13" t="s">
        <v>58</v>
      </c>
      <c r="B75" s="13" t="s">
        <v>52</v>
      </c>
      <c r="C75" s="18"/>
      <c r="D75" s="18"/>
      <c r="E75" s="18"/>
      <c r="F75" s="13">
        <v>445.97108702436833</v>
      </c>
      <c r="G75" s="13">
        <v>454.89050876485572</v>
      </c>
      <c r="H75" s="13">
        <v>463.98831894015279</v>
      </c>
      <c r="I75" s="13">
        <v>473.26808531895585</v>
      </c>
      <c r="J75" s="13">
        <v>482.73344702533495</v>
      </c>
      <c r="K75" s="13">
        <v>492.38811596584168</v>
      </c>
      <c r="L75" s="13">
        <v>502.23587828515855</v>
      </c>
      <c r="M75" s="13">
        <v>512.28059585086157</v>
      </c>
      <c r="N75" s="13">
        <v>522.52620776787887</v>
      </c>
      <c r="O75" s="13">
        <v>532.97673192323646</v>
      </c>
      <c r="P75" s="13">
        <v>543.63626656170118</v>
      </c>
      <c r="Q75" s="13">
        <v>554.50899189293511</v>
      </c>
      <c r="R75" s="13">
        <v>565.59917173079396</v>
      </c>
      <c r="S75" s="13">
        <v>576.91115516540981</v>
      </c>
      <c r="T75" s="13">
        <v>588.44937826871808</v>
      </c>
      <c r="U75" s="13">
        <v>600.2183658340922</v>
      </c>
      <c r="V75" s="13">
        <v>612.22273315077416</v>
      </c>
      <c r="W75" s="13">
        <v>624.46718781378968</v>
      </c>
      <c r="X75" s="13">
        <v>636.95653157006541</v>
      </c>
      <c r="Y75" s="13">
        <v>649.69566220146669</v>
      </c>
      <c r="Z75" s="13">
        <v>662.68957544549608</v>
      </c>
      <c r="AA75" s="13">
        <v>675.94336695440597</v>
      </c>
      <c r="AB75" s="13">
        <v>689.46223429349413</v>
      </c>
      <c r="AC75" s="13">
        <v>703.25147897936392</v>
      </c>
      <c r="AD75" s="13">
        <v>717.31650855895123</v>
      </c>
      <c r="AE75" s="13">
        <v>731.66283873013026</v>
      </c>
      <c r="AF75" s="13">
        <v>746.29609550473299</v>
      </c>
      <c r="AG75" s="13">
        <v>761.22201741482741</v>
      </c>
      <c r="AH75" s="13">
        <v>776.44645776312416</v>
      </c>
      <c r="AI75" s="13">
        <v>791.97538691838656</v>
      </c>
      <c r="AJ75" s="13">
        <v>807.81489465675429</v>
      </c>
      <c r="AK75" s="13">
        <v>823.97119254988922</v>
      </c>
      <c r="AL75" s="13">
        <v>840.45061640088716</v>
      </c>
      <c r="AM75" s="13">
        <v>857.259628728905</v>
      </c>
      <c r="AN75" s="13">
        <v>874.404821303483</v>
      </c>
      <c r="AO75" s="13">
        <v>891.89291772955266</v>
      </c>
      <c r="AP75" s="13">
        <v>909.7307760841436</v>
      </c>
      <c r="AQ75" s="13">
        <v>927.92539160582669</v>
      </c>
      <c r="AR75" s="13">
        <v>946.48389943794325</v>
      </c>
      <c r="AS75" s="13">
        <v>965.41357742670175</v>
      </c>
      <c r="AT75" s="13">
        <v>984.72184897523607</v>
      </c>
      <c r="AU75" s="13">
        <v>1004.4162859547407</v>
      </c>
      <c r="AV75" s="13">
        <v>1024.5046116738356</v>
      </c>
      <c r="AW75" s="13">
        <v>1044.9947039073122</v>
      </c>
      <c r="AX75" s="13">
        <v>1065.8945979854586</v>
      </c>
      <c r="AY75" s="13">
        <v>1087.2124899451676</v>
      </c>
      <c r="AZ75" s="13">
        <v>1108.9567397440712</v>
      </c>
      <c r="BA75" s="13">
        <v>1131.1358745389521</v>
      </c>
      <c r="BB75" s="13">
        <v>1153.7585920297313</v>
      </c>
    </row>
    <row r="76" spans="1:54" s="13" customFormat="1" x14ac:dyDescent="0.2">
      <c r="B76" s="13" t="s">
        <v>53</v>
      </c>
      <c r="C76" s="18"/>
      <c r="D76" s="18"/>
      <c r="E76" s="18"/>
      <c r="F76" s="13">
        <v>517.83584775364113</v>
      </c>
      <c r="G76" s="13">
        <v>528.19256470871392</v>
      </c>
      <c r="H76" s="13">
        <v>538.75641600288827</v>
      </c>
      <c r="I76" s="13">
        <v>549.53154432294593</v>
      </c>
      <c r="J76" s="13">
        <v>560.52217520940496</v>
      </c>
      <c r="K76" s="13">
        <v>571.73261871359307</v>
      </c>
      <c r="L76" s="13">
        <v>583.16727108786495</v>
      </c>
      <c r="M76" s="13">
        <v>594.83061650962213</v>
      </c>
      <c r="N76" s="13">
        <v>606.72722883981453</v>
      </c>
      <c r="O76" s="13">
        <v>618.86177341661084</v>
      </c>
      <c r="P76" s="13">
        <v>631.23900888494313</v>
      </c>
      <c r="Q76" s="13">
        <v>643.8637890626419</v>
      </c>
      <c r="R76" s="13">
        <v>656.74106484389483</v>
      </c>
      <c r="S76" s="13">
        <v>669.87588614077265</v>
      </c>
      <c r="T76" s="13">
        <v>683.27340386358821</v>
      </c>
      <c r="U76" s="13">
        <v>696.93887194085971</v>
      </c>
      <c r="V76" s="13">
        <v>710.87764937967711</v>
      </c>
      <c r="W76" s="13">
        <v>725.09520236727064</v>
      </c>
      <c r="X76" s="13">
        <v>739.59710641461595</v>
      </c>
      <c r="Y76" s="13">
        <v>754.38904854290831</v>
      </c>
      <c r="Z76" s="13">
        <v>769.47682951376657</v>
      </c>
      <c r="AA76" s="13">
        <v>784.86636610404184</v>
      </c>
      <c r="AB76" s="13">
        <v>800.56369342612265</v>
      </c>
      <c r="AC76" s="13">
        <v>816.57496729464503</v>
      </c>
      <c r="AD76" s="13">
        <v>832.90646664053793</v>
      </c>
      <c r="AE76" s="13">
        <v>849.56459597334867</v>
      </c>
      <c r="AF76" s="13">
        <v>866.5558878928158</v>
      </c>
      <c r="AG76" s="13">
        <v>883.88700565067188</v>
      </c>
      <c r="AH76" s="13">
        <v>901.56474576368555</v>
      </c>
      <c r="AI76" s="13">
        <v>919.59604067895907</v>
      </c>
      <c r="AJ76" s="13">
        <v>937.98796149253837</v>
      </c>
      <c r="AK76" s="13">
        <v>956.74772072238898</v>
      </c>
      <c r="AL76" s="13">
        <v>975.88267513683695</v>
      </c>
      <c r="AM76" s="13">
        <v>995.40032863957367</v>
      </c>
      <c r="AN76" s="13">
        <v>1015.3083352123651</v>
      </c>
      <c r="AO76" s="13">
        <v>1035.6145019166124</v>
      </c>
      <c r="AP76" s="13">
        <v>1056.3267919549446</v>
      </c>
      <c r="AQ76" s="13">
        <v>1077.4533277940436</v>
      </c>
      <c r="AR76" s="13">
        <v>1099.0023943499245</v>
      </c>
      <c r="AS76" s="13">
        <v>1120.9824422369227</v>
      </c>
      <c r="AT76" s="13">
        <v>1143.4020910816614</v>
      </c>
      <c r="AU76" s="13">
        <v>1166.2701329032946</v>
      </c>
      <c r="AV76" s="13">
        <v>1189.5955355613603</v>
      </c>
      <c r="AW76" s="13">
        <v>1213.3874462725876</v>
      </c>
      <c r="AX76" s="13">
        <v>1237.6551951980396</v>
      </c>
      <c r="AY76" s="13">
        <v>1262.4082991020002</v>
      </c>
      <c r="AZ76" s="13">
        <v>1287.6564650840403</v>
      </c>
      <c r="BA76" s="13">
        <v>1313.4095943857208</v>
      </c>
      <c r="BB76" s="13">
        <v>1339.6777862734352</v>
      </c>
    </row>
    <row r="77" spans="1:54" s="13" customFormat="1" x14ac:dyDescent="0.2">
      <c r="B77" s="13" t="s">
        <v>54</v>
      </c>
      <c r="C77" s="18"/>
      <c r="D77" s="18"/>
      <c r="E77" s="18"/>
      <c r="F77" s="13">
        <v>792.26332664977156</v>
      </c>
      <c r="G77" s="13">
        <v>808.10859318276698</v>
      </c>
      <c r="H77" s="13">
        <v>824.2707650464223</v>
      </c>
      <c r="I77" s="13">
        <v>840.75618034735066</v>
      </c>
      <c r="J77" s="13">
        <v>857.57130395429772</v>
      </c>
      <c r="K77" s="13">
        <v>874.72273003338375</v>
      </c>
      <c r="L77" s="13">
        <v>892.21718463405148</v>
      </c>
      <c r="M77" s="13">
        <v>910.06152832673229</v>
      </c>
      <c r="N77" s="13">
        <v>928.26275889326701</v>
      </c>
      <c r="O77" s="13">
        <v>946.82801407113243</v>
      </c>
      <c r="P77" s="13">
        <v>965.76457435255509</v>
      </c>
      <c r="Q77" s="13">
        <v>985.07986583960599</v>
      </c>
      <c r="R77" s="13">
        <v>1004.7814631563982</v>
      </c>
      <c r="S77" s="13">
        <v>1024.8770924195262</v>
      </c>
      <c r="T77" s="13">
        <v>1045.3746342679169</v>
      </c>
      <c r="U77" s="13">
        <v>1066.2821269532749</v>
      </c>
      <c r="V77" s="13">
        <v>1087.6077694923406</v>
      </c>
      <c r="W77" s="13">
        <v>1109.3599248821874</v>
      </c>
      <c r="X77" s="13">
        <v>1131.547123379831</v>
      </c>
      <c r="Y77" s="13">
        <v>1154.1780658474277</v>
      </c>
      <c r="Z77" s="13">
        <v>1177.2616271643763</v>
      </c>
      <c r="AA77" s="13">
        <v>1200.8068597076638</v>
      </c>
      <c r="AB77" s="13">
        <v>1224.8229969018171</v>
      </c>
      <c r="AC77" s="13">
        <v>1249.3194568398533</v>
      </c>
      <c r="AD77" s="13">
        <v>1274.3058459766503</v>
      </c>
      <c r="AE77" s="13">
        <v>1299.7919628961833</v>
      </c>
      <c r="AF77" s="13">
        <v>1325.7878021541071</v>
      </c>
      <c r="AG77" s="13">
        <v>1352.303558197189</v>
      </c>
      <c r="AH77" s="13">
        <v>1379.3496293611331</v>
      </c>
      <c r="AI77" s="13">
        <v>1406.9366219483557</v>
      </c>
      <c r="AJ77" s="13">
        <v>1435.0753543873227</v>
      </c>
      <c r="AK77" s="13">
        <v>1463.7768614750689</v>
      </c>
      <c r="AL77" s="13">
        <v>1493.0523987045706</v>
      </c>
      <c r="AM77" s="13">
        <v>1522.913446678662</v>
      </c>
      <c r="AN77" s="13">
        <v>1553.3717156122352</v>
      </c>
      <c r="AO77" s="13">
        <v>1584.4391499244798</v>
      </c>
      <c r="AP77" s="13">
        <v>1616.1279329229694</v>
      </c>
      <c r="AQ77" s="13">
        <v>1648.4504915814291</v>
      </c>
      <c r="AR77" s="13">
        <v>1681.4195014130578</v>
      </c>
      <c r="AS77" s="13">
        <v>1715.0478914413181</v>
      </c>
      <c r="AT77" s="13">
        <v>1749.3488492701451</v>
      </c>
      <c r="AU77" s="13">
        <v>1784.3358262555478</v>
      </c>
      <c r="AV77" s="13">
        <v>1820.0225427806588</v>
      </c>
      <c r="AW77" s="13">
        <v>1856.4229936362717</v>
      </c>
      <c r="AX77" s="13">
        <v>1893.5514535089976</v>
      </c>
      <c r="AY77" s="13">
        <v>1931.4224825791773</v>
      </c>
      <c r="AZ77" s="13">
        <v>1970.0509322307612</v>
      </c>
      <c r="BA77" s="13">
        <v>2009.4519508753756</v>
      </c>
      <c r="BB77" s="13">
        <v>2049.6409898928837</v>
      </c>
    </row>
    <row r="78" spans="1:54" s="13" customFormat="1" x14ac:dyDescent="0.2">
      <c r="B78" s="13" t="s">
        <v>55</v>
      </c>
      <c r="C78" s="18"/>
      <c r="D78" s="18"/>
      <c r="E78" s="18"/>
      <c r="F78" s="13">
        <v>573.32858893272169</v>
      </c>
      <c r="G78" s="13">
        <v>584.79516071137607</v>
      </c>
      <c r="H78" s="13">
        <v>596.49106392560361</v>
      </c>
      <c r="I78" s="13">
        <v>608.42088520411562</v>
      </c>
      <c r="J78" s="13">
        <v>620.58930290819796</v>
      </c>
      <c r="K78" s="13">
        <v>633.00108896636209</v>
      </c>
      <c r="L78" s="13">
        <v>645.66111074568926</v>
      </c>
      <c r="M78" s="13">
        <v>658.57433296060299</v>
      </c>
      <c r="N78" s="13">
        <v>671.74581961981505</v>
      </c>
      <c r="O78" s="13">
        <v>685.18073601221136</v>
      </c>
      <c r="P78" s="13">
        <v>698.8843507324558</v>
      </c>
      <c r="Q78" s="13">
        <v>712.86203774710452</v>
      </c>
      <c r="R78" s="13">
        <v>727.11927850204677</v>
      </c>
      <c r="S78" s="13">
        <v>741.66166407208755</v>
      </c>
      <c r="T78" s="13">
        <v>756.4948973535295</v>
      </c>
      <c r="U78" s="13">
        <v>771.62479530059989</v>
      </c>
      <c r="V78" s="13">
        <v>787.05729120661204</v>
      </c>
      <c r="W78" s="13">
        <v>802.79843703074425</v>
      </c>
      <c r="X78" s="13">
        <v>818.8544057713591</v>
      </c>
      <c r="Y78" s="13">
        <v>835.23149388678632</v>
      </c>
      <c r="Z78" s="13">
        <v>851.93612376452199</v>
      </c>
      <c r="AA78" s="13">
        <v>868.97484623981222</v>
      </c>
      <c r="AB78" s="13">
        <v>886.35434316460896</v>
      </c>
      <c r="AC78" s="13">
        <v>904.08143002790086</v>
      </c>
      <c r="AD78" s="13">
        <v>922.16305862845877</v>
      </c>
      <c r="AE78" s="13">
        <v>940.60631980102812</v>
      </c>
      <c r="AF78" s="13">
        <v>959.41844619704852</v>
      </c>
      <c r="AG78" s="13">
        <v>978.60681512098938</v>
      </c>
      <c r="AH78" s="13">
        <v>998.17895142340933</v>
      </c>
      <c r="AI78" s="13">
        <v>1018.1425304518775</v>
      </c>
      <c r="AJ78" s="13">
        <v>1038.5053810609152</v>
      </c>
      <c r="AK78" s="13">
        <v>1059.2754886821331</v>
      </c>
      <c r="AL78" s="13">
        <v>1080.4609984557762</v>
      </c>
      <c r="AM78" s="13">
        <v>1102.0702184248917</v>
      </c>
      <c r="AN78" s="13">
        <v>1124.1116227933894</v>
      </c>
      <c r="AO78" s="13">
        <v>1146.5938552492571</v>
      </c>
      <c r="AP78" s="13">
        <v>1169.5257323542421</v>
      </c>
      <c r="AQ78" s="13">
        <v>1192.9162470013271</v>
      </c>
      <c r="AR78" s="13">
        <v>1216.774571941354</v>
      </c>
      <c r="AS78" s="13">
        <v>1241.1100633801805</v>
      </c>
      <c r="AT78" s="13">
        <v>1265.9322646477845</v>
      </c>
      <c r="AU78" s="13">
        <v>1291.2509099407403</v>
      </c>
      <c r="AV78" s="13">
        <v>1317.0759281395549</v>
      </c>
      <c r="AW78" s="13">
        <v>1343.4174467023458</v>
      </c>
      <c r="AX78" s="13">
        <v>1370.2857956363928</v>
      </c>
      <c r="AY78" s="13">
        <v>1397.6915115491206</v>
      </c>
      <c r="AZ78" s="13">
        <v>1425.6453417801033</v>
      </c>
      <c r="BA78" s="13">
        <v>1454.1582486157049</v>
      </c>
      <c r="BB78" s="13">
        <v>1483.2414135880192</v>
      </c>
    </row>
    <row r="79" spans="1:54" s="13" customFormat="1" x14ac:dyDescent="0.2">
      <c r="B79" s="13" t="s">
        <v>56</v>
      </c>
      <c r="C79" s="18"/>
      <c r="D79" s="18"/>
      <c r="E79" s="18"/>
      <c r="F79" s="13">
        <v>665.71601731471083</v>
      </c>
      <c r="G79" s="13">
        <v>679.03033766100509</v>
      </c>
      <c r="H79" s="13">
        <v>692.61094441422529</v>
      </c>
      <c r="I79" s="13">
        <v>706.46316330250966</v>
      </c>
      <c r="J79" s="13">
        <v>720.59242656855986</v>
      </c>
      <c r="K79" s="13">
        <v>735.00427509993108</v>
      </c>
      <c r="L79" s="13">
        <v>749.70436060192981</v>
      </c>
      <c r="M79" s="13">
        <v>764.69844781396819</v>
      </c>
      <c r="N79" s="13">
        <v>779.9924167702477</v>
      </c>
      <c r="O79" s="13">
        <v>795.5922651056527</v>
      </c>
      <c r="P79" s="13">
        <v>811.50411040776567</v>
      </c>
      <c r="Q79" s="13">
        <v>827.73419261592085</v>
      </c>
      <c r="R79" s="13">
        <v>844.28887646823932</v>
      </c>
      <c r="S79" s="13">
        <v>861.17465399760408</v>
      </c>
      <c r="T79" s="13">
        <v>878.39814707755625</v>
      </c>
      <c r="U79" s="13">
        <v>895.96611001910719</v>
      </c>
      <c r="V79" s="13">
        <v>913.88543221948953</v>
      </c>
      <c r="W79" s="13">
        <v>932.16314086387933</v>
      </c>
      <c r="X79" s="13">
        <v>950.80640368115689</v>
      </c>
      <c r="Y79" s="13">
        <v>969.82253175477979</v>
      </c>
      <c r="Z79" s="13">
        <v>989.21898238987558</v>
      </c>
      <c r="AA79" s="13">
        <v>1009.003362037673</v>
      </c>
      <c r="AB79" s="13">
        <v>1029.1834292784265</v>
      </c>
      <c r="AC79" s="13">
        <v>1049.7670978639951</v>
      </c>
      <c r="AD79" s="13">
        <v>1070.7624398212747</v>
      </c>
      <c r="AE79" s="13">
        <v>1092.1776886177004</v>
      </c>
      <c r="AF79" s="13">
        <v>1114.0212423900546</v>
      </c>
      <c r="AG79" s="13">
        <v>1136.3016672378553</v>
      </c>
      <c r="AH79" s="13">
        <v>1159.0277005826126</v>
      </c>
      <c r="AI79" s="13">
        <v>1182.2082545942649</v>
      </c>
      <c r="AJ79" s="13">
        <v>1205.8524196861501</v>
      </c>
      <c r="AK79" s="13">
        <v>1229.9694680798727</v>
      </c>
      <c r="AL79" s="13">
        <v>1254.5688574414703</v>
      </c>
      <c r="AM79" s="13">
        <v>1279.6602345903002</v>
      </c>
      <c r="AN79" s="13">
        <v>1305.253439282106</v>
      </c>
      <c r="AO79" s="13">
        <v>1331.3585080677481</v>
      </c>
      <c r="AP79" s="13">
        <v>1357.9856782291029</v>
      </c>
      <c r="AQ79" s="13">
        <v>1385.1453917936851</v>
      </c>
      <c r="AR79" s="13">
        <v>1412.8482996295591</v>
      </c>
      <c r="AS79" s="13">
        <v>1441.1052656221495</v>
      </c>
      <c r="AT79" s="13">
        <v>1469.927370934593</v>
      </c>
      <c r="AU79" s="13">
        <v>1499.3259183532848</v>
      </c>
      <c r="AV79" s="13">
        <v>1529.3124367203504</v>
      </c>
      <c r="AW79" s="13">
        <v>1559.8986854547575</v>
      </c>
      <c r="AX79" s="13">
        <v>1591.0966591638526</v>
      </c>
      <c r="AY79" s="13">
        <v>1622.9185923471296</v>
      </c>
      <c r="AZ79" s="13">
        <v>1655.3769641940723</v>
      </c>
      <c r="BA79" s="13">
        <v>1688.4845034779532</v>
      </c>
      <c r="BB79" s="13">
        <v>1722.2541935475128</v>
      </c>
    </row>
    <row r="80" spans="1:54" s="13" customFormat="1" x14ac:dyDescent="0.2">
      <c r="B80" s="13" t="s">
        <v>57</v>
      </c>
      <c r="C80" s="18"/>
      <c r="D80" s="18"/>
      <c r="E80" s="18"/>
      <c r="F80" s="13">
        <v>1018.5126981257373</v>
      </c>
      <c r="G80" s="13">
        <v>1038.8829520882521</v>
      </c>
      <c r="H80" s="13">
        <v>1059.6606111300171</v>
      </c>
      <c r="I80" s="13">
        <v>1080.8538233526174</v>
      </c>
      <c r="J80" s="13">
        <v>1102.4708998196697</v>
      </c>
      <c r="K80" s="13">
        <v>1124.5203178160632</v>
      </c>
      <c r="L80" s="13">
        <v>1147.0107241723845</v>
      </c>
      <c r="M80" s="13">
        <v>1169.9509386558318</v>
      </c>
      <c r="N80" s="13">
        <v>1193.3499574289485</v>
      </c>
      <c r="O80" s="13">
        <v>1217.2169565775275</v>
      </c>
      <c r="P80" s="13">
        <v>1241.5612957090782</v>
      </c>
      <c r="Q80" s="13">
        <v>1266.3925216232594</v>
      </c>
      <c r="R80" s="13">
        <v>1291.720372055725</v>
      </c>
      <c r="S80" s="13">
        <v>1317.5547794968395</v>
      </c>
      <c r="T80" s="13">
        <v>1343.9058750867759</v>
      </c>
      <c r="U80" s="13">
        <v>1370.7839925885116</v>
      </c>
      <c r="V80" s="13">
        <v>1398.1996724402818</v>
      </c>
      <c r="W80" s="13">
        <v>1426.1636658890875</v>
      </c>
      <c r="X80" s="13">
        <v>1454.6869392068695</v>
      </c>
      <c r="Y80" s="13">
        <v>1483.7806779910068</v>
      </c>
      <c r="Z80" s="13">
        <v>1513.456291550827</v>
      </c>
      <c r="AA80" s="13">
        <v>1543.7254173818433</v>
      </c>
      <c r="AB80" s="13">
        <v>1574.5999257294802</v>
      </c>
      <c r="AC80" s="13">
        <v>1606.0919242440696</v>
      </c>
      <c r="AD80" s="13">
        <v>1638.2137627289512</v>
      </c>
      <c r="AE80" s="13">
        <v>1670.9780379835302</v>
      </c>
      <c r="AF80" s="13">
        <v>1704.3975987432009</v>
      </c>
      <c r="AG80" s="13">
        <v>1738.4855507180644</v>
      </c>
      <c r="AH80" s="13">
        <v>1773.2552617324259</v>
      </c>
      <c r="AI80" s="13">
        <v>1808.7203669670744</v>
      </c>
      <c r="AJ80" s="13">
        <v>1844.8947743064159</v>
      </c>
      <c r="AK80" s="13">
        <v>1881.7926697925436</v>
      </c>
      <c r="AL80" s="13">
        <v>1919.428523188395</v>
      </c>
      <c r="AM80" s="13">
        <v>1957.8170936521633</v>
      </c>
      <c r="AN80" s="13">
        <v>1996.9734355252065</v>
      </c>
      <c r="AO80" s="13">
        <v>2036.9129042357104</v>
      </c>
      <c r="AP80" s="13">
        <v>2077.6511623204246</v>
      </c>
      <c r="AQ80" s="13">
        <v>2119.2041855668335</v>
      </c>
      <c r="AR80" s="13">
        <v>2161.5882692781697</v>
      </c>
      <c r="AS80" s="13">
        <v>2204.8200346637332</v>
      </c>
      <c r="AT80" s="13">
        <v>2248.9164353570081</v>
      </c>
      <c r="AU80" s="13">
        <v>2293.8947640641477</v>
      </c>
      <c r="AV80" s="13">
        <v>2339.7726593454308</v>
      </c>
      <c r="AW80" s="13">
        <v>2386.5681125323395</v>
      </c>
      <c r="AX80" s="13">
        <v>2434.2994747829866</v>
      </c>
      <c r="AY80" s="13">
        <v>2482.9854642786463</v>
      </c>
      <c r="AZ80" s="13">
        <v>2532.645173564219</v>
      </c>
      <c r="BA80" s="13">
        <v>2583.298077035503</v>
      </c>
      <c r="BB80" s="13">
        <v>2634.9640385762136</v>
      </c>
    </row>
    <row r="81" spans="1:54" s="13" customFormat="1" x14ac:dyDescent="0.2">
      <c r="A81" s="13" t="s">
        <v>60</v>
      </c>
      <c r="B81" s="13" t="s">
        <v>61</v>
      </c>
      <c r="C81" s="18"/>
      <c r="D81" s="18"/>
      <c r="E81" s="18"/>
      <c r="F81" s="13">
        <v>499.8820382081297</v>
      </c>
      <c r="G81" s="13">
        <v>509.87967897229231</v>
      </c>
      <c r="H81" s="13">
        <v>520.07727255173813</v>
      </c>
      <c r="I81" s="13">
        <v>530.47881800277275</v>
      </c>
      <c r="J81" s="13">
        <v>541.08839436282835</v>
      </c>
      <c r="K81" s="13">
        <v>551.91016225008491</v>
      </c>
      <c r="L81" s="13">
        <v>562.9483654950867</v>
      </c>
      <c r="M81" s="13">
        <v>574.20733280498825</v>
      </c>
      <c r="N81" s="13">
        <v>585.69147946108808</v>
      </c>
      <c r="O81" s="13">
        <v>597.40530905030982</v>
      </c>
      <c r="P81" s="13">
        <v>609.35341523131603</v>
      </c>
      <c r="Q81" s="13">
        <v>621.54048353594226</v>
      </c>
      <c r="R81" s="13">
        <v>633.97129320666124</v>
      </c>
      <c r="S81" s="13">
        <v>646.65071907079425</v>
      </c>
      <c r="T81" s="13">
        <v>659.58373345221037</v>
      </c>
      <c r="U81" s="13">
        <v>672.77540812125437</v>
      </c>
      <c r="V81" s="13">
        <v>686.23091628367968</v>
      </c>
      <c r="W81" s="13">
        <v>699.95553460935332</v>
      </c>
      <c r="X81" s="13">
        <v>713.95464530154027</v>
      </c>
      <c r="Y81" s="13">
        <v>728.23373820757092</v>
      </c>
      <c r="Z81" s="13">
        <v>742.79841297172243</v>
      </c>
      <c r="AA81" s="13">
        <v>757.65438123115689</v>
      </c>
      <c r="AB81" s="13">
        <v>772.80746885578014</v>
      </c>
      <c r="AC81" s="13">
        <v>788.2636182328954</v>
      </c>
      <c r="AD81" s="13">
        <v>804.02889059755341</v>
      </c>
      <c r="AE81" s="13">
        <v>820.10946840950453</v>
      </c>
      <c r="AF81" s="13">
        <v>836.51165777769472</v>
      </c>
      <c r="AG81" s="13">
        <v>853.24189093324844</v>
      </c>
      <c r="AH81" s="13">
        <v>870.30672875191362</v>
      </c>
      <c r="AI81" s="13">
        <v>887.71286332695183</v>
      </c>
      <c r="AJ81" s="13">
        <v>905.46712059349079</v>
      </c>
      <c r="AK81" s="13">
        <v>923.57646300536055</v>
      </c>
      <c r="AL81" s="13">
        <v>942.04799226546788</v>
      </c>
      <c r="AM81" s="13">
        <v>960.88895211077727</v>
      </c>
      <c r="AN81" s="13">
        <v>980.10673115299278</v>
      </c>
      <c r="AO81" s="13">
        <v>999.70886577605245</v>
      </c>
      <c r="AP81" s="13">
        <v>1019.7030430915735</v>
      </c>
      <c r="AQ81" s="13">
        <v>1040.0971039534052</v>
      </c>
      <c r="AR81" s="13">
        <v>1060.8990460324735</v>
      </c>
      <c r="AS81" s="13">
        <v>1082.1170269531224</v>
      </c>
      <c r="AT81" s="13">
        <v>1103.7593674921852</v>
      </c>
      <c r="AU81" s="13">
        <v>1125.8345548420289</v>
      </c>
      <c r="AV81" s="13">
        <v>1148.3512459388692</v>
      </c>
      <c r="AW81" s="13">
        <v>1171.3182708576467</v>
      </c>
      <c r="AX81" s="13">
        <v>1194.7446362747999</v>
      </c>
      <c r="AY81" s="13">
        <v>1218.6395290002959</v>
      </c>
      <c r="AZ81" s="13">
        <v>1243.0123195803019</v>
      </c>
      <c r="BA81" s="13">
        <v>1267.8725659719073</v>
      </c>
      <c r="BB81" s="13">
        <v>1293.2300172913458</v>
      </c>
    </row>
    <row r="82" spans="1:54" s="13" customFormat="1" x14ac:dyDescent="0.2">
      <c r="A82" s="13" t="s">
        <v>62</v>
      </c>
      <c r="B82" s="13" t="s">
        <v>63</v>
      </c>
      <c r="C82" s="18"/>
      <c r="D82" s="18"/>
      <c r="E82" s="18"/>
      <c r="F82" s="13">
        <v>6877.4925290359688</v>
      </c>
      <c r="G82" s="13">
        <v>7015.0423796166879</v>
      </c>
      <c r="H82" s="13">
        <v>7155.3432272090222</v>
      </c>
      <c r="I82" s="13">
        <v>7298.4500917532023</v>
      </c>
      <c r="J82" s="13">
        <v>7444.4190935882662</v>
      </c>
      <c r="K82" s="13">
        <v>7593.307475460032</v>
      </c>
      <c r="L82" s="13">
        <v>7745.1736249692331</v>
      </c>
      <c r="M82" s="13">
        <v>7900.0770974686156</v>
      </c>
      <c r="N82" s="13">
        <v>8058.0786394179886</v>
      </c>
      <c r="O82" s="13">
        <v>8219.2402122063486</v>
      </c>
      <c r="P82" s="13">
        <v>8383.6250164504763</v>
      </c>
      <c r="Q82" s="13">
        <v>8551.2975167794848</v>
      </c>
      <c r="R82" s="13">
        <v>8722.3234671150749</v>
      </c>
      <c r="S82" s="13">
        <v>8896.7699364573764</v>
      </c>
      <c r="T82" s="13">
        <v>9074.7053351865252</v>
      </c>
      <c r="U82" s="13">
        <v>9256.1994418902523</v>
      </c>
      <c r="V82" s="13">
        <v>9441.3234307280582</v>
      </c>
      <c r="W82" s="13">
        <v>9630.1498993426212</v>
      </c>
      <c r="X82" s="13">
        <v>9822.752897329472</v>
      </c>
      <c r="Y82" s="13">
        <v>10019.207955276061</v>
      </c>
      <c r="Z82" s="13">
        <v>10219.592114381583</v>
      </c>
      <c r="AA82" s="13">
        <v>10423.983956669215</v>
      </c>
      <c r="AB82" s="13">
        <v>10632.4636358026</v>
      </c>
      <c r="AC82" s="13">
        <v>10845.112908518649</v>
      </c>
      <c r="AD82" s="13">
        <v>11062.015166689023</v>
      </c>
      <c r="AE82" s="13">
        <v>11283.255470022803</v>
      </c>
      <c r="AF82" s="13">
        <v>11508.92057942326</v>
      </c>
      <c r="AG82" s="13">
        <v>11739.098991011724</v>
      </c>
      <c r="AH82" s="13">
        <v>11973.88097083196</v>
      </c>
      <c r="AI82" s="13">
        <v>12213.358590248597</v>
      </c>
      <c r="AJ82" s="13">
        <v>12457.625762053571</v>
      </c>
      <c r="AK82" s="13">
        <v>12706.778277294639</v>
      </c>
      <c r="AL82" s="13">
        <v>12960.913842840535</v>
      </c>
      <c r="AM82" s="13">
        <v>13220.132119697346</v>
      </c>
      <c r="AN82" s="13">
        <v>13484.534762091293</v>
      </c>
      <c r="AO82" s="13">
        <v>13754.225457333117</v>
      </c>
      <c r="AP82" s="13">
        <v>14029.309966479779</v>
      </c>
      <c r="AQ82" s="13">
        <v>14309.896165809378</v>
      </c>
      <c r="AR82" s="13">
        <v>14596.094089125567</v>
      </c>
      <c r="AS82" s="13">
        <v>14888.015970908073</v>
      </c>
      <c r="AT82" s="13">
        <v>15185.776290326237</v>
      </c>
      <c r="AU82" s="13">
        <v>15489.491816132761</v>
      </c>
      <c r="AV82" s="13">
        <v>15799.281652455416</v>
      </c>
      <c r="AW82" s="13">
        <v>16115.267285504522</v>
      </c>
      <c r="AX82" s="13">
        <v>16437.572631214614</v>
      </c>
      <c r="AY82" s="13">
        <v>16766.324083838907</v>
      </c>
      <c r="AZ82" s="13">
        <v>17101.650565515687</v>
      </c>
      <c r="BA82" s="13">
        <v>17443.683576825995</v>
      </c>
      <c r="BB82" s="13">
        <v>17792.557248362518</v>
      </c>
    </row>
    <row r="83" spans="1:54" s="13" customFormat="1" x14ac:dyDescent="0.2">
      <c r="B83" s="13" t="s">
        <v>61</v>
      </c>
      <c r="C83" s="18"/>
      <c r="D83" s="18"/>
      <c r="E83" s="18"/>
      <c r="F83" s="13">
        <v>16929.144268103901</v>
      </c>
      <c r="G83" s="13">
        <v>17267.727153465974</v>
      </c>
      <c r="H83" s="13">
        <v>17613.08169653529</v>
      </c>
      <c r="I83" s="13">
        <v>17965.343330466003</v>
      </c>
      <c r="J83" s="13">
        <v>18324.65019707532</v>
      </c>
      <c r="K83" s="13">
        <v>18691.143201016825</v>
      </c>
      <c r="L83" s="13">
        <v>19064.966065037177</v>
      </c>
      <c r="M83" s="13">
        <v>19446.265386337902</v>
      </c>
      <c r="N83" s="13">
        <v>19835.190694064662</v>
      </c>
      <c r="O83" s="13">
        <v>20231.894507945959</v>
      </c>
      <c r="P83" s="13">
        <v>20636.532398104886</v>
      </c>
      <c r="Q83" s="13">
        <v>21049.263046066975</v>
      </c>
      <c r="R83" s="13">
        <v>21470.24830698832</v>
      </c>
      <c r="S83" s="13">
        <v>21899.653273128089</v>
      </c>
      <c r="T83" s="13">
        <v>22337.646338590643</v>
      </c>
      <c r="U83" s="13">
        <v>22784.399265362445</v>
      </c>
      <c r="V83" s="13">
        <v>23240.087250669694</v>
      </c>
      <c r="W83" s="13">
        <v>23704.888995683097</v>
      </c>
      <c r="X83" s="13">
        <v>24178.986775596764</v>
      </c>
      <c r="Y83" s="13">
        <v>24662.566511108686</v>
      </c>
      <c r="Z83" s="13">
        <v>25155.817841330867</v>
      </c>
      <c r="AA83" s="13">
        <v>25658.934198157491</v>
      </c>
      <c r="AB83" s="13">
        <v>26172.112882120629</v>
      </c>
      <c r="AC83" s="13">
        <v>26695.555139763033</v>
      </c>
      <c r="AD83" s="13">
        <v>27229.466242558305</v>
      </c>
      <c r="AE83" s="13">
        <v>27774.055567409472</v>
      </c>
      <c r="AF83" s="13">
        <v>28329.536678757671</v>
      </c>
      <c r="AG83" s="13">
        <v>28896.127412332808</v>
      </c>
      <c r="AH83" s="13">
        <v>29474.049960579483</v>
      </c>
      <c r="AI83" s="13">
        <v>30063.530959791056</v>
      </c>
      <c r="AJ83" s="13">
        <v>30664.801578986884</v>
      </c>
      <c r="AK83" s="13">
        <v>31278.09761056662</v>
      </c>
      <c r="AL83" s="13">
        <v>31903.659562777946</v>
      </c>
      <c r="AM83" s="13">
        <v>32541.732754033521</v>
      </c>
      <c r="AN83" s="13">
        <v>33192.567409114185</v>
      </c>
      <c r="AO83" s="13">
        <v>33856.41875729648</v>
      </c>
      <c r="AP83" s="13">
        <v>34533.547132442385</v>
      </c>
      <c r="AQ83" s="13">
        <v>35224.218075091245</v>
      </c>
      <c r="AR83" s="13">
        <v>35928.70243659307</v>
      </c>
      <c r="AS83" s="13">
        <v>36647.276485324925</v>
      </c>
      <c r="AT83" s="13">
        <v>37380.222015031439</v>
      </c>
      <c r="AU83" s="13">
        <v>38127.826455332048</v>
      </c>
      <c r="AV83" s="13">
        <v>38890.382984438678</v>
      </c>
      <c r="AW83" s="13">
        <v>39668.190644127484</v>
      </c>
      <c r="AX83" s="13">
        <v>40461.554457010017</v>
      </c>
      <c r="AY83" s="13">
        <v>41270.785546150226</v>
      </c>
      <c r="AZ83" s="13">
        <v>42096.20125707324</v>
      </c>
      <c r="BA83" s="13">
        <v>42938.125282214693</v>
      </c>
      <c r="BB83" s="13">
        <v>43796.88778785897</v>
      </c>
    </row>
    <row r="84" spans="1:54" s="13" customFormat="1" x14ac:dyDescent="0.2">
      <c r="A84" s="13" t="s">
        <v>64</v>
      </c>
      <c r="B84" s="13" t="s">
        <v>63</v>
      </c>
      <c r="C84" s="18"/>
      <c r="D84" s="18"/>
      <c r="E84" s="18"/>
      <c r="F84" s="13">
        <v>5319.3176654310018</v>
      </c>
      <c r="G84" s="13">
        <v>5425.7040187396224</v>
      </c>
      <c r="H84" s="13">
        <v>5534.2180991144141</v>
      </c>
      <c r="I84" s="13">
        <v>5644.9024610967026</v>
      </c>
      <c r="J84" s="13">
        <v>5757.800510318637</v>
      </c>
      <c r="K84" s="13">
        <v>5872.9565205250092</v>
      </c>
      <c r="L84" s="13">
        <v>5990.4156509355098</v>
      </c>
      <c r="M84" s="13">
        <v>6110.2239639542186</v>
      </c>
      <c r="N84" s="13">
        <v>6232.4284432333034</v>
      </c>
      <c r="O84" s="13">
        <v>6357.0770120979696</v>
      </c>
      <c r="P84" s="13">
        <v>6484.2185523399294</v>
      </c>
      <c r="Q84" s="13">
        <v>6613.9029233867268</v>
      </c>
      <c r="R84" s="13">
        <v>6746.1809818544625</v>
      </c>
      <c r="S84" s="13">
        <v>6881.104601491551</v>
      </c>
      <c r="T84" s="13">
        <v>7018.7266935213829</v>
      </c>
      <c r="U84" s="13">
        <v>7159.1012273918086</v>
      </c>
      <c r="V84" s="13">
        <v>7302.2832519396461</v>
      </c>
      <c r="W84" s="13">
        <v>7448.3289169784393</v>
      </c>
      <c r="X84" s="13">
        <v>7597.2954953180079</v>
      </c>
      <c r="Y84" s="13">
        <v>7749.2414052243676</v>
      </c>
      <c r="Z84" s="13">
        <v>7904.2262333288554</v>
      </c>
      <c r="AA84" s="13">
        <v>8062.3107579954321</v>
      </c>
      <c r="AB84" s="13">
        <v>8223.5569731553405</v>
      </c>
      <c r="AC84" s="13">
        <v>8388.0281126184473</v>
      </c>
      <c r="AD84" s="13">
        <v>8555.7886748708152</v>
      </c>
      <c r="AE84" s="13">
        <v>8726.9044483682319</v>
      </c>
      <c r="AF84" s="13">
        <v>8901.4425373355971</v>
      </c>
      <c r="AG84" s="13">
        <v>9079.4713880823074</v>
      </c>
      <c r="AH84" s="13">
        <v>9261.0608158439554</v>
      </c>
      <c r="AI84" s="13">
        <v>9446.2820321608342</v>
      </c>
      <c r="AJ84" s="13">
        <v>9635.207672804052</v>
      </c>
      <c r="AK84" s="13">
        <v>9827.9118262601296</v>
      </c>
      <c r="AL84" s="13">
        <v>10024.470062785334</v>
      </c>
      <c r="AM84" s="13">
        <v>10224.959464041041</v>
      </c>
      <c r="AN84" s="13">
        <v>10429.458653321863</v>
      </c>
      <c r="AO84" s="13">
        <v>10638.0478263883</v>
      </c>
      <c r="AP84" s="13">
        <v>10850.808782916065</v>
      </c>
      <c r="AQ84" s="13">
        <v>11067.824958574387</v>
      </c>
      <c r="AR84" s="13">
        <v>11289.181457745875</v>
      </c>
      <c r="AS84" s="13">
        <v>11514.965086900789</v>
      </c>
      <c r="AT84" s="13">
        <v>11745.264388638809</v>
      </c>
      <c r="AU84" s="13">
        <v>11980.169676411584</v>
      </c>
      <c r="AV84" s="13">
        <v>12219.773069939814</v>
      </c>
      <c r="AW84" s="13">
        <v>12464.16853133861</v>
      </c>
      <c r="AX84" s="13">
        <v>12713.451901965385</v>
      </c>
      <c r="AY84" s="13">
        <v>12967.72094000469</v>
      </c>
      <c r="AZ84" s="13">
        <v>13227.075358804786</v>
      </c>
      <c r="BA84" s="13">
        <v>13491.616865980877</v>
      </c>
      <c r="BB84" s="13">
        <v>13761.449203300497</v>
      </c>
    </row>
    <row r="85" spans="1:54" s="13" customFormat="1" x14ac:dyDescent="0.2">
      <c r="B85" s="13" t="s">
        <v>61</v>
      </c>
      <c r="C85" s="18"/>
      <c r="D85" s="18"/>
      <c r="E85" s="18"/>
      <c r="F85" s="13">
        <v>13093.652342880507</v>
      </c>
      <c r="G85" s="13">
        <v>13355.525389738119</v>
      </c>
      <c r="H85" s="13">
        <v>13622.635897532884</v>
      </c>
      <c r="I85" s="13">
        <v>13895.088615483537</v>
      </c>
      <c r="J85" s="13">
        <v>14172.99038779321</v>
      </c>
      <c r="K85" s="13">
        <v>14456.45019554907</v>
      </c>
      <c r="L85" s="13">
        <v>14745.57919946006</v>
      </c>
      <c r="M85" s="13">
        <v>15040.490783449257</v>
      </c>
      <c r="N85" s="13">
        <v>15341.300599118238</v>
      </c>
      <c r="O85" s="13">
        <v>15648.126611100608</v>
      </c>
      <c r="P85" s="13">
        <v>15961.089143322621</v>
      </c>
      <c r="Q85" s="13">
        <v>16280.310926189068</v>
      </c>
      <c r="R85" s="13">
        <v>16605.917144712854</v>
      </c>
      <c r="S85" s="13">
        <v>16938.035487607107</v>
      </c>
      <c r="T85" s="13">
        <v>17276.796197359254</v>
      </c>
      <c r="U85" s="13">
        <v>17622.332121306437</v>
      </c>
      <c r="V85" s="13">
        <v>17974.778763732564</v>
      </c>
      <c r="W85" s="13">
        <v>18334.274339007217</v>
      </c>
      <c r="X85" s="13">
        <v>18700.959825787362</v>
      </c>
      <c r="Y85" s="13">
        <v>19074.979022303101</v>
      </c>
      <c r="Z85" s="13">
        <v>19456.478602749168</v>
      </c>
      <c r="AA85" s="13">
        <v>19845.608174804154</v>
      </c>
      <c r="AB85" s="13">
        <v>20242.520338300237</v>
      </c>
      <c r="AC85" s="13">
        <v>20647.370745066233</v>
      </c>
      <c r="AD85" s="13">
        <v>21060.318159967559</v>
      </c>
      <c r="AE85" s="13">
        <v>21481.524523166914</v>
      </c>
      <c r="AF85" s="13">
        <v>21911.15501363025</v>
      </c>
      <c r="AG85" s="13">
        <v>22349.378113902851</v>
      </c>
      <c r="AH85" s="13">
        <v>22796.365676180922</v>
      </c>
      <c r="AI85" s="13">
        <v>23252.292989704525</v>
      </c>
      <c r="AJ85" s="13">
        <v>23717.338849498625</v>
      </c>
      <c r="AK85" s="13">
        <v>24191.685626488583</v>
      </c>
      <c r="AL85" s="13">
        <v>24675.51933901837</v>
      </c>
      <c r="AM85" s="13">
        <v>25169.02972579874</v>
      </c>
      <c r="AN85" s="13">
        <v>25672.41032031471</v>
      </c>
      <c r="AO85" s="13">
        <v>26185.858526720996</v>
      </c>
      <c r="AP85" s="13">
        <v>26709.575697255415</v>
      </c>
      <c r="AQ85" s="13">
        <v>27243.767211200538</v>
      </c>
      <c r="AR85" s="13">
        <v>27788.642555424543</v>
      </c>
      <c r="AS85" s="13">
        <v>28344.415406533026</v>
      </c>
      <c r="AT85" s="13">
        <v>28911.303714663689</v>
      </c>
      <c r="AU85" s="13">
        <v>29489.529788956963</v>
      </c>
      <c r="AV85" s="13">
        <v>30079.320384736104</v>
      </c>
      <c r="AW85" s="13">
        <v>30680.906792430811</v>
      </c>
      <c r="AX85" s="13">
        <v>31294.524928279439</v>
      </c>
      <c r="AY85" s="13">
        <v>31920.41542684504</v>
      </c>
      <c r="AZ85" s="13">
        <v>32558.823735381935</v>
      </c>
      <c r="BA85" s="13">
        <v>33210.000210089565</v>
      </c>
      <c r="BB85" s="13">
        <v>33874.200214291355</v>
      </c>
    </row>
    <row r="86" spans="1:54" s="13" customFormat="1" x14ac:dyDescent="0.2">
      <c r="A86" s="13" t="s">
        <v>64</v>
      </c>
      <c r="B86" s="13" t="s">
        <v>63</v>
      </c>
      <c r="C86" s="18"/>
      <c r="D86" s="18"/>
      <c r="E86" s="18"/>
      <c r="F86" s="13">
        <v>5359.7900733868346</v>
      </c>
      <c r="G86" s="13">
        <v>5466.9858748545712</v>
      </c>
      <c r="H86" s="13">
        <v>5576.3255923516626</v>
      </c>
      <c r="I86" s="13">
        <v>5687.852104198696</v>
      </c>
      <c r="J86" s="13">
        <v>5801.6091462826698</v>
      </c>
      <c r="K86" s="13">
        <v>5917.6413292083234</v>
      </c>
      <c r="L86" s="13">
        <v>6035.9941557924903</v>
      </c>
      <c r="M86" s="13">
        <v>6156.7140389083388</v>
      </c>
      <c r="N86" s="13">
        <v>6279.8483196865063</v>
      </c>
      <c r="O86" s="13">
        <v>6405.4452860802357</v>
      </c>
      <c r="P86" s="13">
        <v>6533.5541918018407</v>
      </c>
      <c r="Q86" s="13">
        <v>6664.2252756378766</v>
      </c>
      <c r="R86" s="13">
        <v>6797.5097811506357</v>
      </c>
      <c r="S86" s="13">
        <v>6933.4599767736472</v>
      </c>
      <c r="T86" s="13">
        <v>7072.1291763091212</v>
      </c>
      <c r="U86" s="13">
        <v>7213.5717598353012</v>
      </c>
      <c r="V86" s="13">
        <v>7357.8431950320091</v>
      </c>
      <c r="W86" s="13">
        <v>7505.0000589326501</v>
      </c>
      <c r="X86" s="13">
        <v>7655.1000601113019</v>
      </c>
      <c r="Y86" s="13">
        <v>7808.2020613135273</v>
      </c>
      <c r="Z86" s="13">
        <v>7964.3661025397987</v>
      </c>
      <c r="AA86" s="13">
        <v>8123.6534245905941</v>
      </c>
      <c r="AB86" s="13">
        <v>8286.1264930824073</v>
      </c>
      <c r="AC86" s="13">
        <v>8451.849022944054</v>
      </c>
      <c r="AD86" s="13">
        <v>8620.8860034029349</v>
      </c>
      <c r="AE86" s="13">
        <v>8793.3037234709936</v>
      </c>
      <c r="AF86" s="13">
        <v>8969.1697979404144</v>
      </c>
      <c r="AG86" s="13">
        <v>9148.5531938992208</v>
      </c>
      <c r="AH86" s="13">
        <v>9331.5242577772078</v>
      </c>
      <c r="AI86" s="13">
        <v>9518.1547429327493</v>
      </c>
      <c r="AJ86" s="13">
        <v>9708.5178377914053</v>
      </c>
      <c r="AK86" s="13">
        <v>9902.6881945472323</v>
      </c>
      <c r="AL86" s="13">
        <v>10100.741958438179</v>
      </c>
      <c r="AM86" s="13">
        <v>10302.756797606942</v>
      </c>
      <c r="AN86" s="13">
        <v>10508.81193355908</v>
      </c>
      <c r="AO86" s="13">
        <v>10718.988172230262</v>
      </c>
      <c r="AP86" s="13">
        <v>10933.367935674867</v>
      </c>
      <c r="AQ86" s="13">
        <v>11152.035294388366</v>
      </c>
      <c r="AR86" s="13">
        <v>11375.076000276134</v>
      </c>
      <c r="AS86" s="13">
        <v>11602.577520281653</v>
      </c>
      <c r="AT86" s="13">
        <v>11834.629070687288</v>
      </c>
      <c r="AU86" s="13">
        <v>12071.321652101033</v>
      </c>
      <c r="AV86" s="13">
        <v>12312.748085143054</v>
      </c>
      <c r="AW86" s="13">
        <v>12559.003046845914</v>
      </c>
      <c r="AX86" s="13">
        <v>12810.183107782834</v>
      </c>
      <c r="AY86" s="13">
        <v>13066.38676993849</v>
      </c>
      <c r="AZ86" s="13">
        <v>13327.714505337261</v>
      </c>
      <c r="BA86" s="13">
        <v>13594.268795444003</v>
      </c>
      <c r="BB86" s="13">
        <v>13866.154171352884</v>
      </c>
    </row>
    <row r="87" spans="1:54" s="13" customFormat="1" x14ac:dyDescent="0.2">
      <c r="B87" s="13" t="s">
        <v>61</v>
      </c>
      <c r="C87" s="18"/>
      <c r="D87" s="18"/>
      <c r="E87" s="18"/>
      <c r="F87" s="13">
        <v>13193.276330877463</v>
      </c>
      <c r="G87" s="13">
        <v>13457.141857495015</v>
      </c>
      <c r="H87" s="13">
        <v>13726.28469464491</v>
      </c>
      <c r="I87" s="13">
        <v>14000.810388537808</v>
      </c>
      <c r="J87" s="13">
        <v>14280.826596308569</v>
      </c>
      <c r="K87" s="13">
        <v>14566.443128234741</v>
      </c>
      <c r="L87" s="13">
        <v>14857.771990799438</v>
      </c>
      <c r="M87" s="13">
        <v>15154.92743061542</v>
      </c>
      <c r="N87" s="13">
        <v>15458.025979227727</v>
      </c>
      <c r="O87" s="13">
        <v>15767.186498812285</v>
      </c>
      <c r="P87" s="13">
        <v>16082.530228788533</v>
      </c>
      <c r="Q87" s="13">
        <v>16404.180833364302</v>
      </c>
      <c r="R87" s="13">
        <v>16732.264450031584</v>
      </c>
      <c r="S87" s="13">
        <v>17066.909739032217</v>
      </c>
      <c r="T87" s="13">
        <v>17408.247933812865</v>
      </c>
      <c r="U87" s="13">
        <v>17756.412892489116</v>
      </c>
      <c r="V87" s="13">
        <v>18111.5411503389</v>
      </c>
      <c r="W87" s="13">
        <v>18473.771973345672</v>
      </c>
      <c r="X87" s="13">
        <v>18843.247412812598</v>
      </c>
      <c r="Y87" s="13">
        <v>19220.112361068848</v>
      </c>
      <c r="Z87" s="13">
        <v>19604.514608290221</v>
      </c>
      <c r="AA87" s="13">
        <v>19996.604900456026</v>
      </c>
      <c r="AB87" s="13">
        <v>20396.536998465144</v>
      </c>
      <c r="AC87" s="13">
        <v>20804.467738434443</v>
      </c>
      <c r="AD87" s="13">
        <v>21220.55709320313</v>
      </c>
      <c r="AE87" s="13">
        <v>21644.96823506719</v>
      </c>
      <c r="AF87" s="13">
        <v>22077.86759976855</v>
      </c>
      <c r="AG87" s="13">
        <v>22519.424951763907</v>
      </c>
      <c r="AH87" s="13">
        <v>22969.813450799189</v>
      </c>
      <c r="AI87" s="13">
        <v>23429.209719815182</v>
      </c>
      <c r="AJ87" s="13">
        <v>23897.793914211485</v>
      </c>
      <c r="AK87" s="13">
        <v>24375.749792495706</v>
      </c>
      <c r="AL87" s="13">
        <v>24863.264788345612</v>
      </c>
      <c r="AM87" s="13">
        <v>25360.530084112543</v>
      </c>
      <c r="AN87" s="13">
        <v>25867.740685794794</v>
      </c>
      <c r="AO87" s="13">
        <v>26385.095499510673</v>
      </c>
      <c r="AP87" s="13">
        <v>26912.797409500894</v>
      </c>
      <c r="AQ87" s="13">
        <v>27451.053357690915</v>
      </c>
      <c r="AR87" s="13">
        <v>28000.074424844734</v>
      </c>
      <c r="AS87" s="13">
        <v>28560.075913341614</v>
      </c>
      <c r="AT87" s="13">
        <v>29131.277431608465</v>
      </c>
      <c r="AU87" s="13">
        <v>29713.902980240626</v>
      </c>
      <c r="AV87" s="13">
        <v>30308.181039845444</v>
      </c>
      <c r="AW87" s="13">
        <v>30914.344660642346</v>
      </c>
      <c r="AX87" s="13">
        <v>31532.631553855183</v>
      </c>
      <c r="AY87" s="13">
        <v>32163.284184932312</v>
      </c>
      <c r="AZ87" s="13">
        <v>32806.549868630951</v>
      </c>
      <c r="BA87" s="13">
        <v>33462.680866003568</v>
      </c>
      <c r="BB87" s="13">
        <v>34131.934483323632</v>
      </c>
    </row>
    <row r="89" spans="1:54" s="53" customFormat="1" x14ac:dyDescent="0.2">
      <c r="A89" s="53" t="s">
        <v>142</v>
      </c>
      <c r="C89" s="55"/>
      <c r="D89" s="55"/>
      <c r="E89" s="55"/>
    </row>
    <row r="90" spans="1:54" s="13" customFormat="1" x14ac:dyDescent="0.2">
      <c r="A90" s="13" t="s">
        <v>138</v>
      </c>
      <c r="B90" s="13" t="s">
        <v>139</v>
      </c>
      <c r="C90" s="18"/>
      <c r="D90" s="18"/>
      <c r="E90" s="18"/>
    </row>
    <row r="91" spans="1:54" s="13" customFormat="1" x14ac:dyDescent="0.2">
      <c r="A91" s="13" t="s">
        <v>47</v>
      </c>
      <c r="B91" s="13" t="s">
        <v>49</v>
      </c>
      <c r="C91" s="18"/>
      <c r="D91" s="18"/>
      <c r="E91" s="18"/>
      <c r="F91" s="13">
        <v>269367.93471244076</v>
      </c>
      <c r="G91" s="13">
        <v>549572.04769192135</v>
      </c>
      <c r="H91" s="13">
        <v>840786.86104489455</v>
      </c>
      <c r="I91" s="13">
        <v>1143257.6480274512</v>
      </c>
      <c r="J91" s="13">
        <v>1457233.2894208343</v>
      </c>
      <c r="K91" s="13">
        <v>1783076.2619827141</v>
      </c>
      <c r="L91" s="13">
        <v>2121233.7047195002</v>
      </c>
      <c r="M91" s="13">
        <v>2472130.2443965185</v>
      </c>
      <c r="N91" s="13">
        <v>2836241.996870216</v>
      </c>
      <c r="O91" s="13">
        <v>3209781.574791532</v>
      </c>
      <c r="P91" s="13">
        <v>3274007.9097793144</v>
      </c>
      <c r="Q91" s="13">
        <v>3338196.8241359903</v>
      </c>
      <c r="R91" s="13">
        <v>3402722.1034856746</v>
      </c>
      <c r="S91" s="13">
        <v>3467978.5329770613</v>
      </c>
      <c r="T91" s="13">
        <v>3533968.4703672505</v>
      </c>
      <c r="U91" s="13">
        <v>3599854.5090964916</v>
      </c>
      <c r="V91" s="13">
        <v>3666029.8522267579</v>
      </c>
      <c r="W91" s="13">
        <v>3733341.1970277815</v>
      </c>
      <c r="X91" s="13">
        <v>3800932.7471718355</v>
      </c>
      <c r="Y91" s="13">
        <v>3870117.2971858666</v>
      </c>
      <c r="Z91" s="13">
        <v>3940033.2744930857</v>
      </c>
      <c r="AA91" s="13">
        <v>4011637.9539208179</v>
      </c>
      <c r="AB91" s="13">
        <v>4084084.9553461964</v>
      </c>
      <c r="AC91" s="13">
        <v>4157946.8156572618</v>
      </c>
      <c r="AD91" s="13">
        <v>4232981.396994479</v>
      </c>
      <c r="AE91" s="13">
        <v>4309377.9232294504</v>
      </c>
      <c r="AF91" s="13">
        <v>4386964.2856571013</v>
      </c>
      <c r="AG91" s="13">
        <v>4465949.5521920454</v>
      </c>
      <c r="AH91" s="13">
        <v>4546234.7375184838</v>
      </c>
      <c r="AI91" s="13">
        <v>4627894.802594034</v>
      </c>
      <c r="AJ91" s="13">
        <v>4710920.4016876658</v>
      </c>
      <c r="AK91" s="13">
        <v>4795373.4494036529</v>
      </c>
      <c r="AL91" s="13">
        <v>4881235.9228777345</v>
      </c>
      <c r="AM91" s="13">
        <v>4968557.5268109236</v>
      </c>
      <c r="AN91" s="13">
        <v>4561135.8096124278</v>
      </c>
      <c r="AO91" s="13">
        <v>3721886.8206437412</v>
      </c>
      <c r="AP91" s="13">
        <v>2657427.1899396307</v>
      </c>
      <c r="AQ91" s="13">
        <v>1626345.4402430542</v>
      </c>
      <c r="AR91" s="13">
        <v>829436.17452395777</v>
      </c>
      <c r="AS91" s="13">
        <v>338409.95920577465</v>
      </c>
      <c r="AT91" s="13">
        <v>103553.44751696706</v>
      </c>
      <c r="AU91" s="13">
        <v>21124.903293461281</v>
      </c>
      <c r="AV91" s="13">
        <v>2154.7401359330506</v>
      </c>
      <c r="AW91" s="13">
        <v>0</v>
      </c>
      <c r="AX91" s="13">
        <v>0</v>
      </c>
      <c r="AY91" s="13">
        <v>0</v>
      </c>
      <c r="AZ91" s="13">
        <v>0</v>
      </c>
      <c r="BA91" s="13">
        <v>0</v>
      </c>
      <c r="BB91" s="13">
        <v>0</v>
      </c>
    </row>
    <row r="92" spans="1:54" s="13" customFormat="1" x14ac:dyDescent="0.2">
      <c r="B92" s="13" t="s">
        <v>50</v>
      </c>
      <c r="C92" s="18"/>
      <c r="D92" s="18"/>
      <c r="E92" s="18"/>
      <c r="F92" s="13">
        <v>663056.86392178619</v>
      </c>
      <c r="G92" s="13">
        <v>1352787.290108179</v>
      </c>
      <c r="H92" s="13">
        <v>2069620.8697082268</v>
      </c>
      <c r="I92" s="13">
        <v>2814161.3498463249</v>
      </c>
      <c r="J92" s="13">
        <v>3587021.3576730583</v>
      </c>
      <c r="K92" s="13">
        <v>4389093.1400790662</v>
      </c>
      <c r="L92" s="13">
        <v>5221477.342498051</v>
      </c>
      <c r="M92" s="13">
        <v>6085219.1958393827</v>
      </c>
      <c r="N92" s="13">
        <v>6981490.6728806533</v>
      </c>
      <c r="O92" s="13">
        <v>7900969.0115016913</v>
      </c>
      <c r="P92" s="13">
        <v>8059063.9692539973</v>
      </c>
      <c r="Q92" s="13">
        <v>8217066.8150541717</v>
      </c>
      <c r="R92" s="13">
        <v>8375897.6328905746</v>
      </c>
      <c r="S92" s="13">
        <v>8536528.197681006</v>
      </c>
      <c r="T92" s="13">
        <v>8698964.3131119069</v>
      </c>
      <c r="U92" s="13">
        <v>8861144.6790217422</v>
      </c>
      <c r="V92" s="13">
        <v>9024037.1759766713</v>
      </c>
      <c r="W92" s="13">
        <v>9189725.9734861832</v>
      </c>
      <c r="X92" s="13">
        <v>9356104.5044496898</v>
      </c>
      <c r="Y92" s="13">
        <v>9526404.2500861343</v>
      </c>
      <c r="Z92" s="13">
        <v>9698504.4248929061</v>
      </c>
      <c r="AA92" s="13">
        <v>9874761.3881953936</v>
      </c>
      <c r="AB92" s="13">
        <v>10053091.751150176</v>
      </c>
      <c r="AC92" s="13">
        <v>10234904.829657709</v>
      </c>
      <c r="AD92" s="13">
        <v>10419604.594461747</v>
      </c>
      <c r="AE92" s="13">
        <v>10607656.825526128</v>
      </c>
      <c r="AF92" s="13">
        <v>10798637.872358212</v>
      </c>
      <c r="AG92" s="13">
        <v>10993062.36160039</v>
      </c>
      <c r="AH92" s="13">
        <v>11190686.638070999</v>
      </c>
      <c r="AI92" s="13">
        <v>11391695.220307944</v>
      </c>
      <c r="AJ92" s="13">
        <v>11596065.10352741</v>
      </c>
      <c r="AK92" s="13">
        <v>11803948.692295978</v>
      </c>
      <c r="AL92" s="13">
        <v>12015301.622818574</v>
      </c>
      <c r="AM92" s="13">
        <v>12230246.244636197</v>
      </c>
      <c r="AN92" s="13">
        <v>11227366.052576028</v>
      </c>
      <c r="AO92" s="13">
        <v>9161530.698902037</v>
      </c>
      <c r="AP92" s="13">
        <v>6541332.9190160539</v>
      </c>
      <c r="AQ92" s="13">
        <v>4003295.7464378276</v>
      </c>
      <c r="AR92" s="13">
        <v>2041680.8306832928</v>
      </c>
      <c r="AS92" s="13">
        <v>833005.77891878271</v>
      </c>
      <c r="AT92" s="13">
        <v>254899.76834914761</v>
      </c>
      <c r="AU92" s="13">
        <v>51999.552743226093</v>
      </c>
      <c r="AV92" s="13">
        <v>5303.9543798090608</v>
      </c>
      <c r="AW92" s="13">
        <v>0</v>
      </c>
      <c r="AX92" s="13">
        <v>0</v>
      </c>
      <c r="AY92" s="13">
        <v>0</v>
      </c>
      <c r="AZ92" s="13">
        <v>0</v>
      </c>
      <c r="BA92" s="13">
        <v>0</v>
      </c>
      <c r="BB92" s="13">
        <v>0</v>
      </c>
    </row>
    <row r="93" spans="1:54" s="13" customFormat="1" x14ac:dyDescent="0.2">
      <c r="A93" s="13" t="s">
        <v>51</v>
      </c>
      <c r="B93" s="13" t="s">
        <v>52</v>
      </c>
      <c r="C93" s="18"/>
      <c r="D93" s="18"/>
      <c r="E93" s="18"/>
      <c r="F93" s="13">
        <v>187859.8180613369</v>
      </c>
      <c r="G93" s="13">
        <v>383276.89225970971</v>
      </c>
      <c r="H93" s="13">
        <v>586372.93600989808</v>
      </c>
      <c r="I93" s="13">
        <v>797319.00526670087</v>
      </c>
      <c r="J93" s="13">
        <v>1016288.6719080524</v>
      </c>
      <c r="K93" s="13">
        <v>1243534.7307509012</v>
      </c>
      <c r="L93" s="13">
        <v>1479369.0208880543</v>
      </c>
      <c r="M93" s="13">
        <v>1724087.681156392</v>
      </c>
      <c r="N93" s="13">
        <v>1978022.7593858207</v>
      </c>
      <c r="O93" s="13">
        <v>2241436.5040531033</v>
      </c>
      <c r="P93" s="13">
        <v>2514597.7306947196</v>
      </c>
      <c r="Q93" s="13">
        <v>2797698.7791989399</v>
      </c>
      <c r="R93" s="13">
        <v>3090961.9044248443</v>
      </c>
      <c r="S93" s="13">
        <v>3394641.3390290043</v>
      </c>
      <c r="T93" s="13">
        <v>3708996.5647534006</v>
      </c>
      <c r="U93" s="13">
        <v>4016917.6860525063</v>
      </c>
      <c r="V93" s="13">
        <v>4090759.8109297352</v>
      </c>
      <c r="W93" s="13">
        <v>4165869.5495927781</v>
      </c>
      <c r="X93" s="13">
        <v>4241291.9569470948</v>
      </c>
      <c r="Y93" s="13">
        <v>4318491.9220708795</v>
      </c>
      <c r="Z93" s="13">
        <v>4396508.0544099323</v>
      </c>
      <c r="AA93" s="13">
        <v>4476408.5344072692</v>
      </c>
      <c r="AB93" s="13">
        <v>4557248.9240929391</v>
      </c>
      <c r="AC93" s="13">
        <v>4639668.091939453</v>
      </c>
      <c r="AD93" s="13">
        <v>4723395.8470688304</v>
      </c>
      <c r="AE93" s="13">
        <v>4808643.3359911684</v>
      </c>
      <c r="AF93" s="13">
        <v>4895218.5102501763</v>
      </c>
      <c r="AG93" s="13">
        <v>4983354.6594417775</v>
      </c>
      <c r="AH93" s="13">
        <v>5072941.3302505137</v>
      </c>
      <c r="AI93" s="13">
        <v>5164062.1682780785</v>
      </c>
      <c r="AJ93" s="13">
        <v>5256706.7450384926</v>
      </c>
      <c r="AK93" s="13">
        <v>5350944.1482874742</v>
      </c>
      <c r="AL93" s="13">
        <v>5446754.2671116395</v>
      </c>
      <c r="AM93" s="13">
        <v>5544192.5647782162</v>
      </c>
      <c r="AN93" s="13">
        <v>5089568.774466401</v>
      </c>
      <c r="AO93" s="13">
        <v>4153088.1199645838</v>
      </c>
      <c r="AP93" s="13">
        <v>2965304.9176547122</v>
      </c>
      <c r="AQ93" s="13">
        <v>1814766.6096046839</v>
      </c>
      <c r="AR93" s="13">
        <v>925530.970898389</v>
      </c>
      <c r="AS93" s="13">
        <v>377616.63612654264</v>
      </c>
      <c r="AT93" s="13">
        <v>115550.69065472206</v>
      </c>
      <c r="AU93" s="13">
        <v>23572.340893563298</v>
      </c>
      <c r="AV93" s="13">
        <v>2404.3787711434561</v>
      </c>
      <c r="AW93" s="13">
        <v>0</v>
      </c>
      <c r="AX93" s="13">
        <v>0</v>
      </c>
      <c r="AY93" s="13">
        <v>0</v>
      </c>
      <c r="AZ93" s="13">
        <v>0</v>
      </c>
      <c r="BA93" s="13">
        <v>0</v>
      </c>
      <c r="BB93" s="13">
        <v>0</v>
      </c>
    </row>
    <row r="94" spans="1:54" s="13" customFormat="1" x14ac:dyDescent="0.2">
      <c r="B94" s="13" t="s">
        <v>53</v>
      </c>
      <c r="C94" s="18"/>
      <c r="D94" s="18"/>
      <c r="E94" s="18"/>
      <c r="F94" s="13">
        <v>219622.02419956939</v>
      </c>
      <c r="G94" s="13">
        <v>448079.03986957949</v>
      </c>
      <c r="H94" s="13">
        <v>685513.33899562864</v>
      </c>
      <c r="I94" s="13">
        <v>932124.89864270145</v>
      </c>
      <c r="J94" s="13">
        <v>1188116.6371760415</v>
      </c>
      <c r="K94" s="13">
        <v>1453784.0904370984</v>
      </c>
      <c r="L94" s="13">
        <v>1729491.8213935881</v>
      </c>
      <c r="M94" s="13">
        <v>2015586.0382526233</v>
      </c>
      <c r="N94" s="13">
        <v>2312454.9294905257</v>
      </c>
      <c r="O94" s="13">
        <v>2620405.0829763999</v>
      </c>
      <c r="P94" s="13">
        <v>2939750.7639579573</v>
      </c>
      <c r="Q94" s="13">
        <v>3270716.8319928842</v>
      </c>
      <c r="R94" s="13">
        <v>3613563.1194526949</v>
      </c>
      <c r="S94" s="13">
        <v>3968586.8431197233</v>
      </c>
      <c r="T94" s="13">
        <v>4336091.3563454458</v>
      </c>
      <c r="U94" s="13">
        <v>4696073.9255366428</v>
      </c>
      <c r="V94" s="13">
        <v>4782400.8319719471</v>
      </c>
      <c r="W94" s="13">
        <v>4870209.6726942994</v>
      </c>
      <c r="X94" s="13">
        <v>4958384.0462463461</v>
      </c>
      <c r="Y94" s="13">
        <v>5048636.5163253155</v>
      </c>
      <c r="Z94" s="13">
        <v>5139843.1462547136</v>
      </c>
      <c r="AA94" s="13">
        <v>5233252.7179908194</v>
      </c>
      <c r="AB94" s="13">
        <v>5327761.1136821853</v>
      </c>
      <c r="AC94" s="13">
        <v>5424115.2178333206</v>
      </c>
      <c r="AD94" s="13">
        <v>5521999.1573205609</v>
      </c>
      <c r="AE94" s="13">
        <v>5621659.7780337213</v>
      </c>
      <c r="AF94" s="13">
        <v>5722872.561120661</v>
      </c>
      <c r="AG94" s="13">
        <v>5825910.2393765533</v>
      </c>
      <c r="AH94" s="13">
        <v>5930643.6847048737</v>
      </c>
      <c r="AI94" s="13">
        <v>6037170.685001662</v>
      </c>
      <c r="AJ94" s="13">
        <v>6145479.048595367</v>
      </c>
      <c r="AK94" s="13">
        <v>6255649.5441831723</v>
      </c>
      <c r="AL94" s="13">
        <v>6367658.6606196323</v>
      </c>
      <c r="AM94" s="13">
        <v>6481571.238567017</v>
      </c>
      <c r="AN94" s="13">
        <v>5950082.3970045224</v>
      </c>
      <c r="AO94" s="13">
        <v>4855267.23595569</v>
      </c>
      <c r="AP94" s="13">
        <v>3466660.806472362</v>
      </c>
      <c r="AQ94" s="13">
        <v>2121596.4135610857</v>
      </c>
      <c r="AR94" s="13">
        <v>1082014.1709161538</v>
      </c>
      <c r="AS94" s="13">
        <v>441461.78173379059</v>
      </c>
      <c r="AT94" s="13">
        <v>135087.30521053998</v>
      </c>
      <c r="AU94" s="13">
        <v>27557.810262950152</v>
      </c>
      <c r="AV94" s="13">
        <v>2810.8966468209155</v>
      </c>
      <c r="AW94" s="13">
        <v>0</v>
      </c>
      <c r="AX94" s="13">
        <v>0</v>
      </c>
      <c r="AY94" s="13">
        <v>0</v>
      </c>
      <c r="AZ94" s="13">
        <v>0</v>
      </c>
      <c r="BA94" s="13">
        <v>0</v>
      </c>
      <c r="BB94" s="13">
        <v>0</v>
      </c>
    </row>
    <row r="95" spans="1:54" s="13" customFormat="1" x14ac:dyDescent="0.2">
      <c r="B95" s="13" t="s">
        <v>54</v>
      </c>
      <c r="C95" s="18"/>
      <c r="D95" s="18"/>
      <c r="E95" s="18"/>
      <c r="F95" s="13">
        <v>5244629.4947845507</v>
      </c>
      <c r="G95" s="13">
        <v>10700240.82083543</v>
      </c>
      <c r="H95" s="13">
        <v>16370231.946763761</v>
      </c>
      <c r="I95" s="13">
        <v>22259378.375468757</v>
      </c>
      <c r="J95" s="13">
        <v>28372525.848843884</v>
      </c>
      <c r="K95" s="13">
        <v>34716731.83754348</v>
      </c>
      <c r="L95" s="13">
        <v>41300702.19745861</v>
      </c>
      <c r="M95" s="13">
        <v>48132704.468154028</v>
      </c>
      <c r="N95" s="13">
        <v>55222008.688642778</v>
      </c>
      <c r="O95" s="13">
        <v>62575936.254795372</v>
      </c>
      <c r="P95" s="13">
        <v>70201991.900225565</v>
      </c>
      <c r="Q95" s="13">
        <v>78105545.328052744</v>
      </c>
      <c r="R95" s="13">
        <v>86292801.40103738</v>
      </c>
      <c r="S95" s="13">
        <v>94770857.731127381</v>
      </c>
      <c r="T95" s="13">
        <v>103546958.47309405</v>
      </c>
      <c r="U95" s="13">
        <v>112143433.28872037</v>
      </c>
      <c r="V95" s="13">
        <v>114204941.65216525</v>
      </c>
      <c r="W95" s="13">
        <v>116301838.98126377</v>
      </c>
      <c r="X95" s="13">
        <v>118407465.32680276</v>
      </c>
      <c r="Y95" s="13">
        <v>120562717.14309236</v>
      </c>
      <c r="Z95" s="13">
        <v>122740754.53798018</v>
      </c>
      <c r="AA95" s="13">
        <v>124971398.7404815</v>
      </c>
      <c r="AB95" s="13">
        <v>127228283.13699952</v>
      </c>
      <c r="AC95" s="13">
        <v>129529243.51843826</v>
      </c>
      <c r="AD95" s="13">
        <v>131866736.75469945</v>
      </c>
      <c r="AE95" s="13">
        <v>134246657.58807549</v>
      </c>
      <c r="AF95" s="13">
        <v>136663644.45158166</v>
      </c>
      <c r="AG95" s="13">
        <v>139124210.27335882</v>
      </c>
      <c r="AH95" s="13">
        <v>141625271.4417969</v>
      </c>
      <c r="AI95" s="13">
        <v>144169163.1565904</v>
      </c>
      <c r="AJ95" s="13">
        <v>146755594.27753854</v>
      </c>
      <c r="AK95" s="13">
        <v>149386493.58156186</v>
      </c>
      <c r="AL95" s="13">
        <v>152061299.61655957</v>
      </c>
      <c r="AM95" s="13">
        <v>154781560.7939491</v>
      </c>
      <c r="AN95" s="13">
        <v>142089472.80884525</v>
      </c>
      <c r="AO95" s="13">
        <v>115945009.81201772</v>
      </c>
      <c r="AP95" s="13">
        <v>82784737.005780652</v>
      </c>
      <c r="AQ95" s="13">
        <v>50664259.047537759</v>
      </c>
      <c r="AR95" s="13">
        <v>25838772.11424426</v>
      </c>
      <c r="AS95" s="13">
        <v>10542219.022611655</v>
      </c>
      <c r="AT95" s="13">
        <v>3225919.020919167</v>
      </c>
      <c r="AU95" s="13">
        <v>658087.48026751017</v>
      </c>
      <c r="AV95" s="13">
        <v>67124.922987286031</v>
      </c>
      <c r="AW95" s="13">
        <v>0</v>
      </c>
      <c r="AX95" s="13">
        <v>0</v>
      </c>
      <c r="AY95" s="13">
        <v>0</v>
      </c>
      <c r="AZ95" s="13">
        <v>0</v>
      </c>
      <c r="BA95" s="13">
        <v>0</v>
      </c>
      <c r="BB95" s="13">
        <v>0</v>
      </c>
    </row>
    <row r="96" spans="1:54" s="13" customFormat="1" x14ac:dyDescent="0.2">
      <c r="B96" s="13" t="s">
        <v>55</v>
      </c>
      <c r="C96" s="18"/>
      <c r="D96" s="18"/>
      <c r="E96" s="18"/>
      <c r="F96" s="13">
        <v>266358.13151223055</v>
      </c>
      <c r="G96" s="13">
        <v>543431.36242566991</v>
      </c>
      <c r="H96" s="13">
        <v>831392.26481068006</v>
      </c>
      <c r="I96" s="13">
        <v>1130483.3713438837</v>
      </c>
      <c r="J96" s="13">
        <v>1440950.7819180985</v>
      </c>
      <c r="K96" s="13">
        <v>1763152.923129247</v>
      </c>
      <c r="L96" s="13">
        <v>2097531.9378418857</v>
      </c>
      <c r="M96" s="13">
        <v>2444507.708221735</v>
      </c>
      <c r="N96" s="13">
        <v>2804551.0302083394</v>
      </c>
      <c r="O96" s="13">
        <v>3178033.7343239626</v>
      </c>
      <c r="P96" s="13">
        <v>3565336.9622345422</v>
      </c>
      <c r="Q96" s="13">
        <v>3966733.4241650915</v>
      </c>
      <c r="R96" s="13">
        <v>4382538.2454553219</v>
      </c>
      <c r="S96" s="13">
        <v>4813111.8913503932</v>
      </c>
      <c r="T96" s="13">
        <v>5258822.2695416305</v>
      </c>
      <c r="U96" s="13">
        <v>5695410.015493786</v>
      </c>
      <c r="V96" s="13">
        <v>5800107.5000978075</v>
      </c>
      <c r="W96" s="13">
        <v>5906602.2782526975</v>
      </c>
      <c r="X96" s="13">
        <v>6013540.3755231369</v>
      </c>
      <c r="Y96" s="13">
        <v>6122998.7933763191</v>
      </c>
      <c r="Z96" s="13">
        <v>6233614.4186446033</v>
      </c>
      <c r="AA96" s="13">
        <v>6346901.777158238</v>
      </c>
      <c r="AB96" s="13">
        <v>6461521.7920693848</v>
      </c>
      <c r="AC96" s="13">
        <v>6578380.2867434444</v>
      </c>
      <c r="AD96" s="13">
        <v>6697094.1694785636</v>
      </c>
      <c r="AE96" s="13">
        <v>6817962.8155774847</v>
      </c>
      <c r="AF96" s="13">
        <v>6940713.9280237136</v>
      </c>
      <c r="AG96" s="13">
        <v>7065678.2778225243</v>
      </c>
      <c r="AH96" s="13">
        <v>7192699.2581006242</v>
      </c>
      <c r="AI96" s="13">
        <v>7321895.4662590185</v>
      </c>
      <c r="AJ96" s="13">
        <v>7453252.1162084434</v>
      </c>
      <c r="AK96" s="13">
        <v>7586867.1644236352</v>
      </c>
      <c r="AL96" s="13">
        <v>7722712.0965295397</v>
      </c>
      <c r="AM96" s="13">
        <v>7860865.5514409458</v>
      </c>
      <c r="AN96" s="13">
        <v>7216274.5762227876</v>
      </c>
      <c r="AO96" s="13">
        <v>5888480.0541977957</v>
      </c>
      <c r="AP96" s="13">
        <v>4204374.7586972248</v>
      </c>
      <c r="AQ96" s="13">
        <v>2573077.3523227018</v>
      </c>
      <c r="AR96" s="13">
        <v>1312269.4496845782</v>
      </c>
      <c r="AS96" s="13">
        <v>535405.9354713076</v>
      </c>
      <c r="AT96" s="13">
        <v>163834.21625422017</v>
      </c>
      <c r="AU96" s="13">
        <v>33422.180115860909</v>
      </c>
      <c r="AV96" s="13">
        <v>3409.0623718178131</v>
      </c>
      <c r="AW96" s="13">
        <v>0</v>
      </c>
      <c r="AX96" s="13">
        <v>0</v>
      </c>
      <c r="AY96" s="13">
        <v>0</v>
      </c>
      <c r="AZ96" s="13">
        <v>0</v>
      </c>
      <c r="BA96" s="13">
        <v>0</v>
      </c>
      <c r="BB96" s="13">
        <v>0</v>
      </c>
    </row>
    <row r="97" spans="1:54" s="13" customFormat="1" x14ac:dyDescent="0.2">
      <c r="B97" s="13" t="s">
        <v>56</v>
      </c>
      <c r="C97" s="18"/>
      <c r="D97" s="18"/>
      <c r="E97" s="18"/>
      <c r="F97" s="13">
        <v>311392.35951794288</v>
      </c>
      <c r="G97" s="13">
        <v>635311.4628828573</v>
      </c>
      <c r="H97" s="13">
        <v>971959.05961097497</v>
      </c>
      <c r="I97" s="13">
        <v>1321618.6883425659</v>
      </c>
      <c r="J97" s="13">
        <v>1684578.0580575152</v>
      </c>
      <c r="K97" s="13">
        <v>2061256.1959609787</v>
      </c>
      <c r="L97" s="13">
        <v>2452169.9997690395</v>
      </c>
      <c r="M97" s="13">
        <v>2857810.3427941068</v>
      </c>
      <c r="N97" s="13">
        <v>3278727.6203165278</v>
      </c>
      <c r="O97" s="13">
        <v>3715356.5297229048</v>
      </c>
      <c r="P97" s="13">
        <v>4168142.6538155843</v>
      </c>
      <c r="Q97" s="13">
        <v>4637404.8110212814</v>
      </c>
      <c r="R97" s="13">
        <v>5123511.4061734378</v>
      </c>
      <c r="S97" s="13">
        <v>5626883.8498089844</v>
      </c>
      <c r="T97" s="13">
        <v>6147952.2532349601</v>
      </c>
      <c r="U97" s="13">
        <v>6658355.6247288734</v>
      </c>
      <c r="V97" s="13">
        <v>6780754.729202779</v>
      </c>
      <c r="W97" s="13">
        <v>6905255.0027920185</v>
      </c>
      <c r="X97" s="13">
        <v>7030273.5492217634</v>
      </c>
      <c r="Y97" s="13">
        <v>7158238.5368528515</v>
      </c>
      <c r="Z97" s="13">
        <v>7287556.3855563458</v>
      </c>
      <c r="AA97" s="13">
        <v>7419997.6880644932</v>
      </c>
      <c r="AB97" s="13">
        <v>7553996.9644842735</v>
      </c>
      <c r="AC97" s="13">
        <v>7690613.189337912</v>
      </c>
      <c r="AD97" s="13">
        <v>7829398.5000868281</v>
      </c>
      <c r="AE97" s="13">
        <v>7970702.8886061423</v>
      </c>
      <c r="AF97" s="13">
        <v>8114208.0195404598</v>
      </c>
      <c r="AG97" s="13">
        <v>8260300.5886636628</v>
      </c>
      <c r="AH97" s="13">
        <v>8408797.5109559111</v>
      </c>
      <c r="AI97" s="13">
        <v>8559837.4355521891</v>
      </c>
      <c r="AJ97" s="13">
        <v>8713403.0764203575</v>
      </c>
      <c r="AK97" s="13">
        <v>8869608.9519256931</v>
      </c>
      <c r="AL97" s="13">
        <v>9028421.7266544029</v>
      </c>
      <c r="AM97" s="13">
        <v>9189933.3353151754</v>
      </c>
      <c r="AN97" s="13">
        <v>8436358.8018193301</v>
      </c>
      <c r="AO97" s="13">
        <v>6884068.7822845755</v>
      </c>
      <c r="AP97" s="13">
        <v>4915225.1105511859</v>
      </c>
      <c r="AQ97" s="13">
        <v>3008117.7676573256</v>
      </c>
      <c r="AR97" s="13">
        <v>1534140.0615052362</v>
      </c>
      <c r="AS97" s="13">
        <v>625929.14509413624</v>
      </c>
      <c r="AT97" s="13">
        <v>191534.31839880574</v>
      </c>
      <c r="AU97" s="13">
        <v>39073.000953356364</v>
      </c>
      <c r="AV97" s="13">
        <v>3985.4460972423494</v>
      </c>
      <c r="AW97" s="13">
        <v>0</v>
      </c>
      <c r="AX97" s="13">
        <v>0</v>
      </c>
      <c r="AY97" s="13">
        <v>0</v>
      </c>
      <c r="AZ97" s="13">
        <v>0</v>
      </c>
      <c r="BA97" s="13">
        <v>0</v>
      </c>
      <c r="BB97" s="13">
        <v>0</v>
      </c>
    </row>
    <row r="98" spans="1:54" s="13" customFormat="1" x14ac:dyDescent="0.2">
      <c r="B98" s="13" t="s">
        <v>57</v>
      </c>
      <c r="C98" s="18"/>
      <c r="D98" s="18"/>
      <c r="E98" s="18"/>
      <c r="F98" s="13">
        <v>7436128.3169593913</v>
      </c>
      <c r="G98" s="13">
        <v>15171398.4458244</v>
      </c>
      <c r="H98" s="13">
        <v>23210628.216078393</v>
      </c>
      <c r="I98" s="13">
        <v>31560588.602176644</v>
      </c>
      <c r="J98" s="13">
        <v>40228150.167339399</v>
      </c>
      <c r="K98" s="13">
        <v>49223319.387225427</v>
      </c>
      <c r="L98" s="13">
        <v>58558439.910052262</v>
      </c>
      <c r="M98" s="13">
        <v>68245233.914694563</v>
      </c>
      <c r="N98" s="13">
        <v>78296844.979678228</v>
      </c>
      <c r="O98" s="13">
        <v>88723653.78855902</v>
      </c>
      <c r="P98" s="13">
        <v>99536300.971374184</v>
      </c>
      <c r="Q98" s="13">
        <v>110742399.99280399</v>
      </c>
      <c r="R98" s="13">
        <v>122350748.45346487</v>
      </c>
      <c r="S98" s="13">
        <v>134371409.74358124</v>
      </c>
      <c r="T98" s="13">
        <v>146814655.02996868</v>
      </c>
      <c r="U98" s="13">
        <v>159003216.65592834</v>
      </c>
      <c r="V98" s="13">
        <v>161926138.2335737</v>
      </c>
      <c r="W98" s="13">
        <v>164899236.26121745</v>
      </c>
      <c r="X98" s="13">
        <v>167884710.77539784</v>
      </c>
      <c r="Y98" s="13">
        <v>170940547.05081576</v>
      </c>
      <c r="Z98" s="13">
        <v>174028689.99087051</v>
      </c>
      <c r="AA98" s="13">
        <v>177191421.79790783</v>
      </c>
      <c r="AB98" s="13">
        <v>180391358.41606942</v>
      </c>
      <c r="AC98" s="13">
        <v>183653788.4248305</v>
      </c>
      <c r="AD98" s="13">
        <v>186968016.75347561</v>
      </c>
      <c r="AE98" s="13">
        <v>190342401.29651877</v>
      </c>
      <c r="AF98" s="13">
        <v>193769340.12514532</v>
      </c>
      <c r="AG98" s="13">
        <v>197258067.63225615</v>
      </c>
      <c r="AH98" s="13">
        <v>200804211.70126319</v>
      </c>
      <c r="AI98" s="13">
        <v>204411083.30858377</v>
      </c>
      <c r="AJ98" s="13">
        <v>208078269.65939718</v>
      </c>
      <c r="AK98" s="13">
        <v>211808505.4812358</v>
      </c>
      <c r="AL98" s="13">
        <v>215600994.7159853</v>
      </c>
      <c r="AM98" s="13">
        <v>219457932.78774557</v>
      </c>
      <c r="AN98" s="13">
        <v>201462382.2991505</v>
      </c>
      <c r="AO98" s="13">
        <v>164393303.95610678</v>
      </c>
      <c r="AP98" s="13">
        <v>117376819.02466023</v>
      </c>
      <c r="AQ98" s="13">
        <v>71834613.243092045</v>
      </c>
      <c r="AR98" s="13">
        <v>36635652.753976956</v>
      </c>
      <c r="AS98" s="13">
        <v>14947346.323622596</v>
      </c>
      <c r="AT98" s="13">
        <v>4573887.9750285139</v>
      </c>
      <c r="AU98" s="13">
        <v>933073.14690581709</v>
      </c>
      <c r="AV98" s="13">
        <v>95173.460984393329</v>
      </c>
      <c r="AW98" s="13">
        <v>0</v>
      </c>
      <c r="AX98" s="13">
        <v>0</v>
      </c>
      <c r="AY98" s="13">
        <v>0</v>
      </c>
      <c r="AZ98" s="13">
        <v>0</v>
      </c>
      <c r="BA98" s="13">
        <v>0</v>
      </c>
      <c r="BB98" s="13">
        <v>0</v>
      </c>
    </row>
    <row r="99" spans="1:54" s="13" customFormat="1" x14ac:dyDescent="0.2">
      <c r="A99" s="13" t="s">
        <v>58</v>
      </c>
      <c r="B99" s="13" t="s">
        <v>52</v>
      </c>
      <c r="C99" s="18"/>
      <c r="D99" s="18"/>
      <c r="E99" s="18"/>
      <c r="F99" s="13">
        <v>2902380.9573345333</v>
      </c>
      <c r="G99" s="13">
        <v>5921519.3805720266</v>
      </c>
      <c r="H99" s="13">
        <v>9059295.7074822653</v>
      </c>
      <c r="I99" s="13">
        <v>12318352.70409671</v>
      </c>
      <c r="J99" s="13">
        <v>15701372.006746333</v>
      </c>
      <c r="K99" s="13">
        <v>19212259.223721385</v>
      </c>
      <c r="L99" s="13">
        <v>22855832.180643424</v>
      </c>
      <c r="M99" s="13">
        <v>26636666.138628714</v>
      </c>
      <c r="N99" s="13">
        <v>30559891.142560691</v>
      </c>
      <c r="O99" s="13">
        <v>34629558.857094944</v>
      </c>
      <c r="P99" s="13">
        <v>38849822.406098872</v>
      </c>
      <c r="Q99" s="13">
        <v>43223653.386345074</v>
      </c>
      <c r="R99" s="13">
        <v>47754485.572428472</v>
      </c>
      <c r="S99" s="13">
        <v>52446246.786854081</v>
      </c>
      <c r="T99" s="13">
        <v>57302945.949009076</v>
      </c>
      <c r="U99" s="13">
        <v>62060240.020952791</v>
      </c>
      <c r="V99" s="13">
        <v>63201079.926497743</v>
      </c>
      <c r="W99" s="13">
        <v>64361504.105844133</v>
      </c>
      <c r="X99" s="13">
        <v>65526758.927873328</v>
      </c>
      <c r="Y99" s="13">
        <v>66719476.513754308</v>
      </c>
      <c r="Z99" s="13">
        <v>67924803.65184316</v>
      </c>
      <c r="AA99" s="13">
        <v>69159243.427306131</v>
      </c>
      <c r="AB99" s="13">
        <v>70408204.541122332</v>
      </c>
      <c r="AC99" s="13">
        <v>71681557.330163002</v>
      </c>
      <c r="AD99" s="13">
        <v>72975127.421924353</v>
      </c>
      <c r="AE99" s="13">
        <v>74292176.970157191</v>
      </c>
      <c r="AF99" s="13">
        <v>75629738.880630359</v>
      </c>
      <c r="AG99" s="13">
        <v>76991417.411496252</v>
      </c>
      <c r="AH99" s="13">
        <v>78375506.090328991</v>
      </c>
      <c r="AI99" s="13">
        <v>79783297.217973024</v>
      </c>
      <c r="AJ99" s="13">
        <v>81214629.677274913</v>
      </c>
      <c r="AK99" s="13">
        <v>82670570.854483947</v>
      </c>
      <c r="AL99" s="13">
        <v>84150810.041686982</v>
      </c>
      <c r="AM99" s="13">
        <v>85656204.130646557</v>
      </c>
      <c r="AN99" s="13">
        <v>78632395.391933531</v>
      </c>
      <c r="AO99" s="13">
        <v>64164034.639817759</v>
      </c>
      <c r="AP99" s="13">
        <v>45813120.732829876</v>
      </c>
      <c r="AQ99" s="13">
        <v>28037629.888491888</v>
      </c>
      <c r="AR99" s="13">
        <v>14299191.243130865</v>
      </c>
      <c r="AS99" s="13">
        <v>5834070.0271973908</v>
      </c>
      <c r="AT99" s="13">
        <v>1785225.4283224018</v>
      </c>
      <c r="AU99" s="13">
        <v>364185.98737776995</v>
      </c>
      <c r="AV99" s="13">
        <v>37146.970712532537</v>
      </c>
      <c r="AW99" s="13">
        <v>0</v>
      </c>
      <c r="AX99" s="13">
        <v>0</v>
      </c>
      <c r="AY99" s="13">
        <v>0</v>
      </c>
      <c r="AZ99" s="13">
        <v>0</v>
      </c>
      <c r="BA99" s="13">
        <v>0</v>
      </c>
      <c r="BB99" s="13">
        <v>0</v>
      </c>
    </row>
    <row r="100" spans="1:54" s="13" customFormat="1" x14ac:dyDescent="0.2">
      <c r="B100" s="13" t="s">
        <v>53</v>
      </c>
      <c r="C100" s="18"/>
      <c r="D100" s="18"/>
      <c r="E100" s="18"/>
      <c r="F100" s="13">
        <v>356434.94333431823</v>
      </c>
      <c r="G100" s="13">
        <v>727208.61110031803</v>
      </c>
      <c r="H100" s="13">
        <v>1112551.935673787</v>
      </c>
      <c r="I100" s="13">
        <v>1512789.4692670344</v>
      </c>
      <c r="J100" s="13">
        <v>1928250.5376673117</v>
      </c>
      <c r="K100" s="13">
        <v>2359414.7799330615</v>
      </c>
      <c r="L100" s="13">
        <v>2806873.8625021698</v>
      </c>
      <c r="M100" s="13">
        <v>3271189.6630056892</v>
      </c>
      <c r="N100" s="13">
        <v>3752992.1908339113</v>
      </c>
      <c r="O100" s="13">
        <v>4252779.02190232</v>
      </c>
      <c r="P100" s="13">
        <v>4771060.1921063056</v>
      </c>
      <c r="Q100" s="13">
        <v>5308200.6366293672</v>
      </c>
      <c r="R100" s="13">
        <v>5864622.0496843457</v>
      </c>
      <c r="S100" s="13">
        <v>6440806.7984079402</v>
      </c>
      <c r="T100" s="13">
        <v>7037247.2092643911</v>
      </c>
      <c r="U100" s="13">
        <v>7621479.9023134783</v>
      </c>
      <c r="V100" s="13">
        <v>7761583.911078712</v>
      </c>
      <c r="W100" s="13">
        <v>7904093.0209058914</v>
      </c>
      <c r="X100" s="13">
        <v>8047195.3712057127</v>
      </c>
      <c r="Y100" s="13">
        <v>8193670.3623894202</v>
      </c>
      <c r="Z100" s="13">
        <v>8341693.9046051074</v>
      </c>
      <c r="AA100" s="13">
        <v>8493292.7049985807</v>
      </c>
      <c r="AB100" s="13">
        <v>8646674.8386240266</v>
      </c>
      <c r="AC100" s="13">
        <v>8803052.4595766999</v>
      </c>
      <c r="AD100" s="13">
        <v>8961912.9224634748</v>
      </c>
      <c r="AE100" s="13">
        <v>9123656.8451234344</v>
      </c>
      <c r="AF100" s="13">
        <v>9287919.8453201707</v>
      </c>
      <c r="AG100" s="13">
        <v>9455144.553972641</v>
      </c>
      <c r="AH100" s="13">
        <v>9625121.4030016139</v>
      </c>
      <c r="AI100" s="13">
        <v>9798009.0969965383</v>
      </c>
      <c r="AJ100" s="13">
        <v>9973787.8495185282</v>
      </c>
      <c r="AK100" s="13">
        <v>10152588.743896363</v>
      </c>
      <c r="AL100" s="13">
        <v>10334373.622783002</v>
      </c>
      <c r="AM100" s="13">
        <v>10519247.719147973</v>
      </c>
      <c r="AN100" s="13">
        <v>9656669.4061778393</v>
      </c>
      <c r="AO100" s="13">
        <v>7879842.2354411166</v>
      </c>
      <c r="AP100" s="13">
        <v>5626207.3561049569</v>
      </c>
      <c r="AQ100" s="13">
        <v>3443238.901936234</v>
      </c>
      <c r="AR100" s="13">
        <v>1756051.8399874794</v>
      </c>
      <c r="AS100" s="13">
        <v>716469.15071489138</v>
      </c>
      <c r="AT100" s="13">
        <v>219239.56011875681</v>
      </c>
      <c r="AU100" s="13">
        <v>44724.870264226382</v>
      </c>
      <c r="AV100" s="13">
        <v>4561.9367669510912</v>
      </c>
      <c r="AW100" s="13">
        <v>0</v>
      </c>
      <c r="AX100" s="13">
        <v>0</v>
      </c>
      <c r="AY100" s="13">
        <v>0</v>
      </c>
      <c r="AZ100" s="13">
        <v>0</v>
      </c>
      <c r="BA100" s="13">
        <v>0</v>
      </c>
      <c r="BB100" s="13">
        <v>0</v>
      </c>
    </row>
    <row r="101" spans="1:54" s="13" customFormat="1" x14ac:dyDescent="0.2">
      <c r="B101" s="13" t="s">
        <v>54</v>
      </c>
      <c r="C101" s="18"/>
      <c r="D101" s="18"/>
      <c r="E101" s="18"/>
      <c r="F101" s="13">
        <v>5040394.8046856932</v>
      </c>
      <c r="G101" s="13">
        <v>10283555.453413449</v>
      </c>
      <c r="H101" s="13">
        <v>15732747.592183808</v>
      </c>
      <c r="I101" s="13">
        <v>21392560.757784247</v>
      </c>
      <c r="J101" s="13">
        <v>27267651.990771957</v>
      </c>
      <c r="K101" s="13">
        <v>33364803.932028569</v>
      </c>
      <c r="L101" s="13">
        <v>39692383.416779973</v>
      </c>
      <c r="M101" s="13">
        <v>46258336.032700397</v>
      </c>
      <c r="N101" s="13">
        <v>53071570.827898398</v>
      </c>
      <c r="O101" s="13">
        <v>60139124.090780154</v>
      </c>
      <c r="P101" s="13">
        <v>67468208.308015108</v>
      </c>
      <c r="Q101" s="13">
        <v>75063984.077455312</v>
      </c>
      <c r="R101" s="13">
        <v>82932414.634073392</v>
      </c>
      <c r="S101" s="13">
        <v>91080321.196875066</v>
      </c>
      <c r="T101" s="13">
        <v>99514665.82106559</v>
      </c>
      <c r="U101" s="13">
        <v>107776379.45448484</v>
      </c>
      <c r="V101" s="13">
        <v>109757609.21633105</v>
      </c>
      <c r="W101" s="13">
        <v>111772849.83801042</v>
      </c>
      <c r="X101" s="13">
        <v>113796479.55355431</v>
      </c>
      <c r="Y101" s="13">
        <v>115867802.24058464</v>
      </c>
      <c r="Z101" s="13">
        <v>117961023.19747415</v>
      </c>
      <c r="AA101" s="13">
        <v>120104802.36444303</v>
      </c>
      <c r="AB101" s="13">
        <v>122273799.88815713</v>
      </c>
      <c r="AC101" s="13">
        <v>124485157.00383604</v>
      </c>
      <c r="AD101" s="13">
        <v>126731624.32354951</v>
      </c>
      <c r="AE101" s="13">
        <v>129018867.03841452</v>
      </c>
      <c r="AF101" s="13">
        <v>131341732.36987875</v>
      </c>
      <c r="AG101" s="13">
        <v>133706479.62171152</v>
      </c>
      <c r="AH101" s="13">
        <v>136110145.26332313</v>
      </c>
      <c r="AI101" s="13">
        <v>138554973.55780593</v>
      </c>
      <c r="AJ101" s="13">
        <v>141040684.70244795</v>
      </c>
      <c r="AK101" s="13">
        <v>143569132.36435378</v>
      </c>
      <c r="AL101" s="13">
        <v>146139776.95531136</v>
      </c>
      <c r="AM101" s="13">
        <v>148754106.58899415</v>
      </c>
      <c r="AN101" s="13">
        <v>136556269.84869665</v>
      </c>
      <c r="AO101" s="13">
        <v>111429916.19653645</v>
      </c>
      <c r="AP101" s="13">
        <v>79560960.164327025</v>
      </c>
      <c r="AQ101" s="13">
        <v>48691307.620568141</v>
      </c>
      <c r="AR101" s="13">
        <v>24832566.886489756</v>
      </c>
      <c r="AS101" s="13">
        <v>10131687.289687816</v>
      </c>
      <c r="AT101" s="13">
        <v>3100296.3106444729</v>
      </c>
      <c r="AU101" s="13">
        <v>632460.44737147237</v>
      </c>
      <c r="AV101" s="13">
        <v>64510.965631890176</v>
      </c>
      <c r="AW101" s="13">
        <v>0</v>
      </c>
      <c r="AX101" s="13">
        <v>0</v>
      </c>
      <c r="AY101" s="13">
        <v>0</v>
      </c>
      <c r="AZ101" s="13">
        <v>0</v>
      </c>
      <c r="BA101" s="13">
        <v>0</v>
      </c>
      <c r="BB101" s="13">
        <v>0</v>
      </c>
    </row>
    <row r="102" spans="1:54" s="13" customFormat="1" x14ac:dyDescent="0.2">
      <c r="B102" s="13" t="s">
        <v>55</v>
      </c>
      <c r="C102" s="18"/>
      <c r="D102" s="18"/>
      <c r="E102" s="18"/>
      <c r="F102" s="13">
        <v>3731223.9004473537</v>
      </c>
      <c r="G102" s="13">
        <v>7612548.0991453128</v>
      </c>
      <c r="H102" s="13">
        <v>11646390.036965035</v>
      </c>
      <c r="I102" s="13">
        <v>15836147.183751043</v>
      </c>
      <c r="J102" s="13">
        <v>20185266.979972921</v>
      </c>
      <c r="K102" s="13">
        <v>24698770.37195459</v>
      </c>
      <c r="L102" s="13">
        <v>29382851.028401703</v>
      </c>
      <c r="M102" s="13">
        <v>34243390.783532023</v>
      </c>
      <c r="N102" s="13">
        <v>39286984.686844833</v>
      </c>
      <c r="O102" s="13">
        <v>44518841.450849548</v>
      </c>
      <c r="P102" s="13">
        <v>49944300.221324556</v>
      </c>
      <c r="Q102" s="13">
        <v>55567181.204184651</v>
      </c>
      <c r="R102" s="13">
        <v>61391898.768882327</v>
      </c>
      <c r="S102" s="13">
        <v>67423502.419746175</v>
      </c>
      <c r="T102" s="13">
        <v>73667145.917103469</v>
      </c>
      <c r="U102" s="13">
        <v>79782996.869693279</v>
      </c>
      <c r="V102" s="13">
        <v>81249630.362927973</v>
      </c>
      <c r="W102" s="13">
        <v>82741440.87859875</v>
      </c>
      <c r="X102" s="13">
        <v>84239461.540248826</v>
      </c>
      <c r="Y102" s="13">
        <v>85772787.601969555</v>
      </c>
      <c r="Z102" s="13">
        <v>87322324.169224709</v>
      </c>
      <c r="AA102" s="13">
        <v>88909287.170146644</v>
      </c>
      <c r="AB102" s="13">
        <v>90514918.418113559</v>
      </c>
      <c r="AC102" s="13">
        <v>92151906.95614931</v>
      </c>
      <c r="AD102" s="13">
        <v>93814886.321792737</v>
      </c>
      <c r="AE102" s="13">
        <v>95508050.253295675</v>
      </c>
      <c r="AF102" s="13">
        <v>97227584.333090901</v>
      </c>
      <c r="AG102" s="13">
        <v>98978122.099766076</v>
      </c>
      <c r="AH102" s="13">
        <v>100757469.75767727</v>
      </c>
      <c r="AI102" s="13">
        <v>102567288.65447956</v>
      </c>
      <c r="AJ102" s="13">
        <v>104407371.66223814</v>
      </c>
      <c r="AK102" s="13">
        <v>106279090.98437591</v>
      </c>
      <c r="AL102" s="13">
        <v>108182047.1830491</v>
      </c>
      <c r="AM102" s="13">
        <v>110117341.85555705</v>
      </c>
      <c r="AN102" s="13">
        <v>101087719.82340138</v>
      </c>
      <c r="AO102" s="13">
        <v>82487579.375895515</v>
      </c>
      <c r="AP102" s="13">
        <v>58896131.674389392</v>
      </c>
      <c r="AQ102" s="13">
        <v>36044432.584726311</v>
      </c>
      <c r="AR102" s="13">
        <v>18382660.618210424</v>
      </c>
      <c r="AS102" s="13">
        <v>7500125.5322298491</v>
      </c>
      <c r="AT102" s="13">
        <v>2295038.4128623344</v>
      </c>
      <c r="AU102" s="13">
        <v>468187.83622391627</v>
      </c>
      <c r="AV102" s="13">
        <v>47755.159294839454</v>
      </c>
      <c r="AW102" s="13">
        <v>0</v>
      </c>
      <c r="AX102" s="13">
        <v>0</v>
      </c>
      <c r="AY102" s="13">
        <v>0</v>
      </c>
      <c r="AZ102" s="13">
        <v>0</v>
      </c>
      <c r="BA102" s="13">
        <v>0</v>
      </c>
      <c r="BB102" s="13">
        <v>0</v>
      </c>
    </row>
    <row r="103" spans="1:54" s="13" customFormat="1" x14ac:dyDescent="0.2">
      <c r="B103" s="13" t="s">
        <v>56</v>
      </c>
      <c r="C103" s="18"/>
      <c r="D103" s="18"/>
      <c r="E103" s="18"/>
      <c r="F103" s="13">
        <v>458223.29979210778</v>
      </c>
      <c r="G103" s="13">
        <v>934880.08302001946</v>
      </c>
      <c r="H103" s="13">
        <v>1430267.230214786</v>
      </c>
      <c r="I103" s="13">
        <v>1944801.9770836814</v>
      </c>
      <c r="J103" s="13">
        <v>2478907.6961151855</v>
      </c>
      <c r="K103" s="13">
        <v>3033200.998548402</v>
      </c>
      <c r="L103" s="13">
        <v>3608442.5150471153</v>
      </c>
      <c r="M103" s="13">
        <v>4205354.5805759374</v>
      </c>
      <c r="N103" s="13">
        <v>4824747.1184802614</v>
      </c>
      <c r="O103" s="13">
        <v>5467259.7991463747</v>
      </c>
      <c r="P103" s="13">
        <v>6133548.3111799229</v>
      </c>
      <c r="Q103" s="13">
        <v>6824081.805563774</v>
      </c>
      <c r="R103" s="13">
        <v>7539402.4011819614</v>
      </c>
      <c r="S103" s="13">
        <v>8280130.2164185653</v>
      </c>
      <c r="T103" s="13">
        <v>9046898.1731047276</v>
      </c>
      <c r="U103" s="13">
        <v>9797972.2118930221</v>
      </c>
      <c r="V103" s="13">
        <v>9978086.2057959475</v>
      </c>
      <c r="W103" s="13">
        <v>10161292.133768607</v>
      </c>
      <c r="X103" s="13">
        <v>10345260.715942344</v>
      </c>
      <c r="Y103" s="13">
        <v>10533565.075692683</v>
      </c>
      <c r="Z103" s="13">
        <v>10723860.211535664</v>
      </c>
      <c r="AA103" s="13">
        <v>10918751.604368791</v>
      </c>
      <c r="AB103" s="13">
        <v>11115935.603057394</v>
      </c>
      <c r="AC103" s="13">
        <v>11316970.5207236</v>
      </c>
      <c r="AD103" s="13">
        <v>11521197.314060757</v>
      </c>
      <c r="AE103" s="13">
        <v>11729131.006726379</v>
      </c>
      <c r="AF103" s="13">
        <v>11940303.158591695</v>
      </c>
      <c r="AG103" s="13">
        <v>12155282.804214256</v>
      </c>
      <c r="AH103" s="13">
        <v>12373800.528435435</v>
      </c>
      <c r="AI103" s="13">
        <v>12596060.357661825</v>
      </c>
      <c r="AJ103" s="13">
        <v>12822036.854972914</v>
      </c>
      <c r="AK103" s="13">
        <v>13051898.537615919</v>
      </c>
      <c r="AL103" s="13">
        <v>13285596.351518566</v>
      </c>
      <c r="AM103" s="13">
        <v>13523265.581392545</v>
      </c>
      <c r="AN103" s="13">
        <v>12414357.803718355</v>
      </c>
      <c r="AO103" s="13">
        <v>10130115.967834178</v>
      </c>
      <c r="AP103" s="13">
        <v>7232902.8010336012</v>
      </c>
      <c r="AQ103" s="13">
        <v>4426536.5142325647</v>
      </c>
      <c r="AR103" s="13">
        <v>2257533.6222586087</v>
      </c>
      <c r="AS103" s="13">
        <v>921073.7178815119</v>
      </c>
      <c r="AT103" s="13">
        <v>281848.55767174269</v>
      </c>
      <c r="AU103" s="13">
        <v>57497.105765035507</v>
      </c>
      <c r="AV103" s="13">
        <v>5864.7047880336213</v>
      </c>
      <c r="AW103" s="13">
        <v>0</v>
      </c>
      <c r="AX103" s="13">
        <v>0</v>
      </c>
      <c r="AY103" s="13">
        <v>0</v>
      </c>
      <c r="AZ103" s="13">
        <v>0</v>
      </c>
      <c r="BA103" s="13">
        <v>0</v>
      </c>
      <c r="BB103" s="13">
        <v>0</v>
      </c>
    </row>
    <row r="104" spans="1:54" s="13" customFormat="1" x14ac:dyDescent="0.2">
      <c r="B104" s="13" t="s">
        <v>57</v>
      </c>
      <c r="C104" s="18"/>
      <c r="D104" s="18"/>
      <c r="E104" s="18"/>
      <c r="F104" s="13">
        <v>6479797.7382698962</v>
      </c>
      <c r="G104" s="13">
        <v>13220265.862200996</v>
      </c>
      <c r="H104" s="13">
        <v>20225602.599588595</v>
      </c>
      <c r="I104" s="13">
        <v>27501708.137074333</v>
      </c>
      <c r="J104" s="13">
        <v>35054569.442353964</v>
      </c>
      <c r="K104" s="13">
        <v>42892906.098465599</v>
      </c>
      <c r="L104" s="13">
        <v>51027474.286635906</v>
      </c>
      <c r="M104" s="13">
        <v>59468488.643423282</v>
      </c>
      <c r="N104" s="13">
        <v>68227402.404540598</v>
      </c>
      <c r="O104" s="13">
        <v>77313261.235549167</v>
      </c>
      <c r="P104" s="13">
        <v>86735337.317819506</v>
      </c>
      <c r="Q104" s="13">
        <v>96500264.978936121</v>
      </c>
      <c r="R104" s="13">
        <v>106615710.39545582</v>
      </c>
      <c r="S104" s="13">
        <v>117090442.74542877</v>
      </c>
      <c r="T104" s="13">
        <v>127933412.26218398</v>
      </c>
      <c r="U104" s="13">
        <v>138554451.96056178</v>
      </c>
      <c r="V104" s="13">
        <v>141101468.34068131</v>
      </c>
      <c r="W104" s="13">
        <v>143692208.17921305</v>
      </c>
      <c r="X104" s="13">
        <v>146293732.81408638</v>
      </c>
      <c r="Y104" s="13">
        <v>148956570.26685277</v>
      </c>
      <c r="Z104" s="13">
        <v>151647559.5539504</v>
      </c>
      <c r="AA104" s="13">
        <v>154403545.13360405</v>
      </c>
      <c r="AB104" s="13">
        <v>157191950.76314124</v>
      </c>
      <c r="AC104" s="13">
        <v>160034812.75945997</v>
      </c>
      <c r="AD104" s="13">
        <v>162922811.50190854</v>
      </c>
      <c r="AE104" s="13">
        <v>165863230.00977597</v>
      </c>
      <c r="AF104" s="13">
        <v>168849444.00776181</v>
      </c>
      <c r="AG104" s="13">
        <v>171889500.29060715</v>
      </c>
      <c r="AH104" s="13">
        <v>174979589.02206776</v>
      </c>
      <c r="AI104" s="13">
        <v>178122595.36718991</v>
      </c>
      <c r="AJ104" s="13">
        <v>181318159.6190359</v>
      </c>
      <c r="AK104" s="13">
        <v>184568664.80282035</v>
      </c>
      <c r="AL104" s="13">
        <v>187873417.23826402</v>
      </c>
      <c r="AM104" s="13">
        <v>191234330.00479606</v>
      </c>
      <c r="AN104" s="13">
        <v>175553114.94440278</v>
      </c>
      <c r="AO104" s="13">
        <v>143251341.79463267</v>
      </c>
      <c r="AP104" s="13">
        <v>102281458.04136772</v>
      </c>
      <c r="AQ104" s="13">
        <v>62596252.321317054</v>
      </c>
      <c r="AR104" s="13">
        <v>31924088.68387169</v>
      </c>
      <c r="AS104" s="13">
        <v>13025028.183019651</v>
      </c>
      <c r="AT104" s="13">
        <v>3985658.6240040138</v>
      </c>
      <c r="AU104" s="13">
        <v>813074.35929681861</v>
      </c>
      <c r="AV104" s="13">
        <v>82933.584648275501</v>
      </c>
      <c r="AW104" s="13">
        <v>0</v>
      </c>
      <c r="AX104" s="13">
        <v>0</v>
      </c>
      <c r="AY104" s="13">
        <v>0</v>
      </c>
      <c r="AZ104" s="13">
        <v>0</v>
      </c>
      <c r="BA104" s="13">
        <v>0</v>
      </c>
      <c r="BB104" s="13">
        <v>0</v>
      </c>
    </row>
    <row r="105" spans="1:54" s="13" customFormat="1" x14ac:dyDescent="0.2">
      <c r="A105" s="13" t="s">
        <v>60</v>
      </c>
      <c r="B105" s="13" t="s">
        <v>61</v>
      </c>
      <c r="C105" s="18"/>
      <c r="D105" s="18"/>
      <c r="E105" s="18"/>
      <c r="F105" s="13">
        <v>146628.23950835475</v>
      </c>
      <c r="G105" s="13">
        <v>299155.06432527985</v>
      </c>
      <c r="H105" s="13">
        <v>457675.47413680621</v>
      </c>
      <c r="I105" s="13">
        <v>622322.98144054203</v>
      </c>
      <c r="J105" s="13">
        <v>793233.06246100611</v>
      </c>
      <c r="K105" s="13">
        <v>970603.02846650686</v>
      </c>
      <c r="L105" s="13">
        <v>1154676.2759303306</v>
      </c>
      <c r="M105" s="13">
        <v>1345683.9469708381</v>
      </c>
      <c r="N105" s="13">
        <v>1543885.2113734281</v>
      </c>
      <c r="O105" s="13">
        <v>1749484.7591716489</v>
      </c>
      <c r="P105" s="13">
        <v>1962692.4061168055</v>
      </c>
      <c r="Q105" s="13">
        <v>2180544.2758937329</v>
      </c>
      <c r="R105" s="13">
        <v>2222692.8476972585</v>
      </c>
      <c r="S105" s="13">
        <v>2265319.0142443837</v>
      </c>
      <c r="T105" s="13">
        <v>2308424.3156461385</v>
      </c>
      <c r="U105" s="13">
        <v>2351461.7493809052</v>
      </c>
      <c r="V105" s="13">
        <v>2394688.1597065921</v>
      </c>
      <c r="W105" s="13">
        <v>2438656.6179315117</v>
      </c>
      <c r="X105" s="13">
        <v>2482808.1091496921</v>
      </c>
      <c r="Y105" s="13">
        <v>2528000.1641605361</v>
      </c>
      <c r="Z105" s="13">
        <v>2573669.994953162</v>
      </c>
      <c r="AA105" s="13">
        <v>2620442.9032264063</v>
      </c>
      <c r="AB105" s="13">
        <v>2667766.0248355302</v>
      </c>
      <c r="AC105" s="13">
        <v>2716013.3467260953</v>
      </c>
      <c r="AD105" s="13">
        <v>2765026.7019740446</v>
      </c>
      <c r="AE105" s="13">
        <v>2814929.6935458346</v>
      </c>
      <c r="AF105" s="13">
        <v>2865609.8982766676</v>
      </c>
      <c r="AG105" s="13">
        <v>2917203.881464669</v>
      </c>
      <c r="AH105" s="13">
        <v>2969646.9848901071</v>
      </c>
      <c r="AI105" s="13">
        <v>3022988.1738164639</v>
      </c>
      <c r="AJ105" s="13">
        <v>3077221.3435167321</v>
      </c>
      <c r="AK105" s="13">
        <v>3132386.9372430826</v>
      </c>
      <c r="AL105" s="13">
        <v>3188473.1822764152</v>
      </c>
      <c r="AM105" s="13">
        <v>3245512.5462353267</v>
      </c>
      <c r="AN105" s="13">
        <v>2979380.5174440299</v>
      </c>
      <c r="AO105" s="13">
        <v>2431174.5022343281</v>
      </c>
      <c r="AP105" s="13">
        <v>1735858.59459531</v>
      </c>
      <c r="AQ105" s="13">
        <v>1062345.45989233</v>
      </c>
      <c r="AR105" s="13">
        <v>541796.18454508844</v>
      </c>
      <c r="AS105" s="13">
        <v>221052.84329439598</v>
      </c>
      <c r="AT105" s="13">
        <v>67642.170048085187</v>
      </c>
      <c r="AU105" s="13">
        <v>13799.002689809378</v>
      </c>
      <c r="AV105" s="13">
        <v>1407.4982743605565</v>
      </c>
      <c r="AW105" s="13">
        <v>0</v>
      </c>
      <c r="AX105" s="13">
        <v>0</v>
      </c>
      <c r="AY105" s="13">
        <v>0</v>
      </c>
      <c r="AZ105" s="13">
        <v>0</v>
      </c>
      <c r="BA105" s="13">
        <v>0</v>
      </c>
      <c r="BB105" s="13">
        <v>0</v>
      </c>
    </row>
    <row r="106" spans="1:54" s="13" customFormat="1" x14ac:dyDescent="0.2">
      <c r="A106" s="13" t="s">
        <v>62</v>
      </c>
      <c r="B106" s="13" t="s">
        <v>63</v>
      </c>
      <c r="C106" s="18"/>
      <c r="D106" s="18"/>
      <c r="E106" s="18"/>
      <c r="F106" s="13">
        <v>1365979.8003139459</v>
      </c>
      <c r="G106" s="13">
        <v>2786910.4641788141</v>
      </c>
      <c r="H106" s="13">
        <v>4263677.0029170467</v>
      </c>
      <c r="I106" s="13">
        <v>5797523.2108716294</v>
      </c>
      <c r="J106" s="13">
        <v>7389711.1763465274</v>
      </c>
      <c r="K106" s="13">
        <v>9042079.0391692966</v>
      </c>
      <c r="L106" s="13">
        <v>10756894.266146407</v>
      </c>
      <c r="M106" s="13">
        <v>12536310.163255898</v>
      </c>
      <c r="N106" s="13">
        <v>14382741.140524741</v>
      </c>
      <c r="O106" s="13">
        <v>16276981.145754093</v>
      </c>
      <c r="P106" s="13">
        <v>16602676.467787007</v>
      </c>
      <c r="Q106" s="13">
        <v>16928182.027715299</v>
      </c>
      <c r="R106" s="13">
        <v>17255393.313258156</v>
      </c>
      <c r="S106" s="13">
        <v>17586312.301893551</v>
      </c>
      <c r="T106" s="13">
        <v>17920950.949939054</v>
      </c>
      <c r="U106" s="13">
        <v>18255062.72208789</v>
      </c>
      <c r="V106" s="13">
        <v>18590641.57296814</v>
      </c>
      <c r="W106" s="13">
        <v>18931981.151594386</v>
      </c>
      <c r="X106" s="13">
        <v>19274741.667122144</v>
      </c>
      <c r="Y106" s="13">
        <v>19625580.373718247</v>
      </c>
      <c r="Z106" s="13">
        <v>19980128.1888575</v>
      </c>
      <c r="AA106" s="13">
        <v>20343239.506508045</v>
      </c>
      <c r="AB106" s="13">
        <v>20710622.28592471</v>
      </c>
      <c r="AC106" s="13">
        <v>21085179.893556189</v>
      </c>
      <c r="AD106" s="13">
        <v>21465684.434830081</v>
      </c>
      <c r="AE106" s="13">
        <v>21853095.474538758</v>
      </c>
      <c r="AF106" s="13">
        <v>22246540.239852585</v>
      </c>
      <c r="AG106" s="13">
        <v>22647078.92581135</v>
      </c>
      <c r="AH106" s="13">
        <v>23054209.572365288</v>
      </c>
      <c r="AI106" s="13">
        <v>23468312.310705706</v>
      </c>
      <c r="AJ106" s="13">
        <v>23889339.748109989</v>
      </c>
      <c r="AK106" s="13">
        <v>24317605.856984984</v>
      </c>
      <c r="AL106" s="13">
        <v>24753019.24238215</v>
      </c>
      <c r="AM106" s="13">
        <v>25195831.959608819</v>
      </c>
      <c r="AN106" s="13">
        <v>23129773.738920897</v>
      </c>
      <c r="AO106" s="13">
        <v>18873895.370959453</v>
      </c>
      <c r="AP106" s="13">
        <v>13475961.294865048</v>
      </c>
      <c r="AQ106" s="13">
        <v>8247288.3124574106</v>
      </c>
      <c r="AR106" s="13">
        <v>4206117.0393532803</v>
      </c>
      <c r="AS106" s="13">
        <v>1716095.7520561377</v>
      </c>
      <c r="AT106" s="13">
        <v>525125.30012917821</v>
      </c>
      <c r="AU106" s="13">
        <v>107125.56122635237</v>
      </c>
      <c r="AV106" s="13">
        <v>10926.807245087943</v>
      </c>
      <c r="AW106" s="13">
        <v>0</v>
      </c>
      <c r="AX106" s="13">
        <v>0</v>
      </c>
      <c r="AY106" s="13">
        <v>0</v>
      </c>
      <c r="AZ106" s="13">
        <v>0</v>
      </c>
      <c r="BA106" s="13">
        <v>0</v>
      </c>
      <c r="BB106" s="13">
        <v>0</v>
      </c>
    </row>
    <row r="107" spans="1:54" s="13" customFormat="1" x14ac:dyDescent="0.2">
      <c r="B107" s="13" t="s">
        <v>61</v>
      </c>
      <c r="C107" s="18"/>
      <c r="D107" s="18"/>
      <c r="E107" s="18"/>
      <c r="F107" s="13">
        <v>3362398.2882133359</v>
      </c>
      <c r="G107" s="13">
        <v>6860059.6963476241</v>
      </c>
      <c r="H107" s="13">
        <v>10495162.705047267</v>
      </c>
      <c r="I107" s="13">
        <v>14270768.949607892</v>
      </c>
      <c r="J107" s="13">
        <v>18189985.0964325</v>
      </c>
      <c r="K107" s="13">
        <v>22257335.779200338</v>
      </c>
      <c r="L107" s="13">
        <v>26478402.432210017</v>
      </c>
      <c r="M107" s="13">
        <v>30858485.479620688</v>
      </c>
      <c r="N107" s="13">
        <v>35403528.060664669</v>
      </c>
      <c r="O107" s="13">
        <v>40066253.92936679</v>
      </c>
      <c r="P107" s="13">
        <v>40867962.265779145</v>
      </c>
      <c r="Q107" s="13">
        <v>41669203.497351713</v>
      </c>
      <c r="R107" s="13">
        <v>42474643.421236783</v>
      </c>
      <c r="S107" s="13">
        <v>43289209.962168954</v>
      </c>
      <c r="T107" s="13">
        <v>44112932.550965354</v>
      </c>
      <c r="U107" s="13">
        <v>44935358.219695568</v>
      </c>
      <c r="V107" s="13">
        <v>45761395.144620091</v>
      </c>
      <c r="W107" s="13">
        <v>46601612.265406638</v>
      </c>
      <c r="X107" s="13">
        <v>47445327.062955469</v>
      </c>
      <c r="Y107" s="13">
        <v>48308926.558516502</v>
      </c>
      <c r="Z107" s="13">
        <v>49181656.130681492</v>
      </c>
      <c r="AA107" s="13">
        <v>50075465.0088351</v>
      </c>
      <c r="AB107" s="13">
        <v>50979788.212110668</v>
      </c>
      <c r="AC107" s="13">
        <v>51901772.459936224</v>
      </c>
      <c r="AD107" s="13">
        <v>52838395.254755519</v>
      </c>
      <c r="AE107" s="13">
        <v>53792018.592708275</v>
      </c>
      <c r="AF107" s="13">
        <v>54760494.11854963</v>
      </c>
      <c r="AG107" s="13">
        <v>55746431.532647118</v>
      </c>
      <c r="AH107" s="13">
        <v>56748595.24600333</v>
      </c>
      <c r="AI107" s="13">
        <v>57767920.962401353</v>
      </c>
      <c r="AJ107" s="13">
        <v>58804292.023301125</v>
      </c>
      <c r="AK107" s="13">
        <v>59858481.280748501</v>
      </c>
      <c r="AL107" s="13">
        <v>60930263.763467565</v>
      </c>
      <c r="AM107" s="13">
        <v>62020259.912795603</v>
      </c>
      <c r="AN107" s="13">
        <v>56934598.599946357</v>
      </c>
      <c r="AO107" s="13">
        <v>46458632.457556248</v>
      </c>
      <c r="AP107" s="13">
        <v>33171463.574695136</v>
      </c>
      <c r="AQ107" s="13">
        <v>20300935.707713433</v>
      </c>
      <c r="AR107" s="13">
        <v>10353477.210933849</v>
      </c>
      <c r="AS107" s="13">
        <v>4224218.7020610096</v>
      </c>
      <c r="AT107" s="13">
        <v>1292610.9228306697</v>
      </c>
      <c r="AU107" s="13">
        <v>263692.62825745647</v>
      </c>
      <c r="AV107" s="13">
        <v>26896.648082260559</v>
      </c>
      <c r="AW107" s="13">
        <v>0</v>
      </c>
      <c r="AX107" s="13">
        <v>0</v>
      </c>
      <c r="AY107" s="13">
        <v>0</v>
      </c>
      <c r="AZ107" s="13">
        <v>0</v>
      </c>
      <c r="BA107" s="13">
        <v>0</v>
      </c>
      <c r="BB107" s="13">
        <v>0</v>
      </c>
    </row>
    <row r="108" spans="1:54" s="13" customFormat="1" x14ac:dyDescent="0.2">
      <c r="A108" s="13" t="s">
        <v>64</v>
      </c>
      <c r="B108" s="13" t="s">
        <v>63</v>
      </c>
      <c r="C108" s="18"/>
      <c r="D108" s="18"/>
      <c r="E108" s="18"/>
      <c r="F108" s="13">
        <v>1100441.6104579705</v>
      </c>
      <c r="G108" s="13">
        <v>2245151.969815549</v>
      </c>
      <c r="H108" s="13">
        <v>3434844.0485608154</v>
      </c>
      <c r="I108" s="13">
        <v>4670519.8549588732</v>
      </c>
      <c r="J108" s="13">
        <v>5953196.1350007206</v>
      </c>
      <c r="K108" s="13">
        <v>7284353.7052779458</v>
      </c>
      <c r="L108" s="13">
        <v>8665819.2507998012</v>
      </c>
      <c r="M108" s="13">
        <v>10099327.487919882</v>
      </c>
      <c r="N108" s="13">
        <v>11586823.479996936</v>
      </c>
      <c r="O108" s="13">
        <v>13112834.714913746</v>
      </c>
      <c r="P108" s="13">
        <v>13375216.841365511</v>
      </c>
      <c r="Q108" s="13">
        <v>13637446.094315069</v>
      </c>
      <c r="R108" s="13">
        <v>13901049.490163272</v>
      </c>
      <c r="S108" s="13">
        <v>14167639.834106397</v>
      </c>
      <c r="T108" s="13">
        <v>14437226.758226383</v>
      </c>
      <c r="U108" s="13">
        <v>14706389.227929031</v>
      </c>
      <c r="V108" s="13">
        <v>14976733.585154103</v>
      </c>
      <c r="W108" s="13">
        <v>15251718.819584489</v>
      </c>
      <c r="X108" s="13">
        <v>15527848.76939933</v>
      </c>
      <c r="Y108" s="13">
        <v>15810486.558925113</v>
      </c>
      <c r="Z108" s="13">
        <v>16096112.428785358</v>
      </c>
      <c r="AA108" s="13">
        <v>16388637.108197926</v>
      </c>
      <c r="AB108" s="13">
        <v>16684602.903111497</v>
      </c>
      <c r="AC108" s="13">
        <v>16986348.783143211</v>
      </c>
      <c r="AD108" s="13">
        <v>17292885.548979551</v>
      </c>
      <c r="AE108" s="13">
        <v>17604986.231836084</v>
      </c>
      <c r="AF108" s="13">
        <v>17921947.720628746</v>
      </c>
      <c r="AG108" s="13">
        <v>18244624.114910617</v>
      </c>
      <c r="AH108" s="13">
        <v>18572611.032621734</v>
      </c>
      <c r="AI108" s="13">
        <v>18906214.709754918</v>
      </c>
      <c r="AJ108" s="13">
        <v>19245396.96644545</v>
      </c>
      <c r="AK108" s="13">
        <v>19590410.740768202</v>
      </c>
      <c r="AL108" s="13">
        <v>19941182.404398434</v>
      </c>
      <c r="AM108" s="13">
        <v>20297915.014620196</v>
      </c>
      <c r="AN108" s="13">
        <v>18633485.983421341</v>
      </c>
      <c r="AO108" s="13">
        <v>15204924.562471814</v>
      </c>
      <c r="AP108" s="13">
        <v>10856316.137604874</v>
      </c>
      <c r="AQ108" s="13">
        <v>6644065.4762141835</v>
      </c>
      <c r="AR108" s="13">
        <v>3388473.3928692336</v>
      </c>
      <c r="AS108" s="13">
        <v>1382497.144290647</v>
      </c>
      <c r="AT108" s="13">
        <v>423044.12615293806</v>
      </c>
      <c r="AU108" s="13">
        <v>86301.001735199359</v>
      </c>
      <c r="AV108" s="13">
        <v>8802.7021769903349</v>
      </c>
      <c r="AW108" s="13">
        <v>0</v>
      </c>
      <c r="AX108" s="13">
        <v>0</v>
      </c>
      <c r="AY108" s="13">
        <v>0</v>
      </c>
      <c r="AZ108" s="13">
        <v>0</v>
      </c>
      <c r="BA108" s="13">
        <v>0</v>
      </c>
      <c r="BB108" s="13">
        <v>0</v>
      </c>
    </row>
    <row r="109" spans="1:54" s="13" customFormat="1" x14ac:dyDescent="0.2">
      <c r="B109" s="13" t="s">
        <v>61</v>
      </c>
      <c r="C109" s="18"/>
      <c r="D109" s="18"/>
      <c r="E109" s="18"/>
      <c r="F109" s="13">
        <v>2708768.4506258415</v>
      </c>
      <c r="G109" s="13">
        <v>5526505.6908978969</v>
      </c>
      <c r="H109" s="13">
        <v>8454966.718033636</v>
      </c>
      <c r="I109" s="13">
        <v>11496618.003993019</v>
      </c>
      <c r="J109" s="13">
        <v>14653962.2980692</v>
      </c>
      <c r="K109" s="13">
        <v>17930644.672591615</v>
      </c>
      <c r="L109" s="13">
        <v>21331161.564877156</v>
      </c>
      <c r="M109" s="13">
        <v>24859783.028770305</v>
      </c>
      <c r="N109" s="13">
        <v>28521296.893275883</v>
      </c>
      <c r="O109" s="13">
        <v>32277617.127952363</v>
      </c>
      <c r="P109" s="13">
        <v>32923478.225339323</v>
      </c>
      <c r="Q109" s="13">
        <v>33568963.020234823</v>
      </c>
      <c r="R109" s="13">
        <v>34217830.307118215</v>
      </c>
      <c r="S109" s="13">
        <v>34874050.052038707</v>
      </c>
      <c r="T109" s="13">
        <v>35537645.964641087</v>
      </c>
      <c r="U109" s="13">
        <v>36200197.070573591</v>
      </c>
      <c r="V109" s="13">
        <v>36865657.426394939</v>
      </c>
      <c r="W109" s="13">
        <v>37542541.433991671</v>
      </c>
      <c r="X109" s="13">
        <v>38222243.191198081</v>
      </c>
      <c r="Y109" s="13">
        <v>38917964.181704283</v>
      </c>
      <c r="Z109" s="13">
        <v>39621040.417287566</v>
      </c>
      <c r="AA109" s="13">
        <v>40341098.269600555</v>
      </c>
      <c r="AB109" s="13">
        <v>41069626.525990859</v>
      </c>
      <c r="AC109" s="13">
        <v>41812382.626967497</v>
      </c>
      <c r="AD109" s="13">
        <v>42566931.630170681</v>
      </c>
      <c r="AE109" s="13">
        <v>43335176.374013782</v>
      </c>
      <c r="AF109" s="13">
        <v>44115386.130483851</v>
      </c>
      <c r="AG109" s="13">
        <v>44909663.290022269</v>
      </c>
      <c r="AH109" s="13">
        <v>45717012.454640061</v>
      </c>
      <c r="AI109" s="13">
        <v>46538187.432979017</v>
      </c>
      <c r="AJ109" s="13">
        <v>47373094.244211867</v>
      </c>
      <c r="AK109" s="13">
        <v>48222355.502633266</v>
      </c>
      <c r="AL109" s="13">
        <v>49085789.970019236</v>
      </c>
      <c r="AM109" s="13">
        <v>49963897.477673329</v>
      </c>
      <c r="AN109" s="13">
        <v>45866857.88450411</v>
      </c>
      <c r="AO109" s="13">
        <v>37427356.033755347</v>
      </c>
      <c r="AP109" s="13">
        <v>26723132.208101314</v>
      </c>
      <c r="AQ109" s="13">
        <v>16354556.911358014</v>
      </c>
      <c r="AR109" s="13">
        <v>8340824.0247925846</v>
      </c>
      <c r="AS109" s="13">
        <v>3403056.2021153737</v>
      </c>
      <c r="AT109" s="13">
        <v>1041335.1978473043</v>
      </c>
      <c r="AU109" s="13">
        <v>212432.38036085007</v>
      </c>
      <c r="AV109" s="13">
        <v>21668.102796806714</v>
      </c>
      <c r="AW109" s="13">
        <v>0</v>
      </c>
      <c r="AX109" s="13">
        <v>0</v>
      </c>
      <c r="AY109" s="13">
        <v>0</v>
      </c>
      <c r="AZ109" s="13">
        <v>0</v>
      </c>
      <c r="BA109" s="13">
        <v>0</v>
      </c>
      <c r="BB109" s="13">
        <v>0</v>
      </c>
    </row>
    <row r="110" spans="1:54" s="13" customFormat="1" x14ac:dyDescent="0.2">
      <c r="A110" s="13" t="s">
        <v>64</v>
      </c>
      <c r="B110" s="13" t="s">
        <v>63</v>
      </c>
      <c r="C110" s="18"/>
      <c r="D110" s="18"/>
      <c r="E110" s="18"/>
      <c r="F110" s="13">
        <v>50932.839673204318</v>
      </c>
      <c r="G110" s="13">
        <v>103914.61412750864</v>
      </c>
      <c r="H110" s="13">
        <v>158978.32248909658</v>
      </c>
      <c r="I110" s="13">
        <v>216170.34170866924</v>
      </c>
      <c r="J110" s="13">
        <v>275537.73085783544</v>
      </c>
      <c r="K110" s="13">
        <v>337149.02805195557</v>
      </c>
      <c r="L110" s="13">
        <v>401088.77958028787</v>
      </c>
      <c r="M110" s="13">
        <v>467437.27505481755</v>
      </c>
      <c r="N110" s="13">
        <v>536284.53978835</v>
      </c>
      <c r="O110" s="13">
        <v>606914.44402759429</v>
      </c>
      <c r="P110" s="13">
        <v>619058.53840995801</v>
      </c>
      <c r="Q110" s="13">
        <v>631195.55719512177</v>
      </c>
      <c r="R110" s="13">
        <v>643396.17681042443</v>
      </c>
      <c r="S110" s="13">
        <v>655735.04433182674</v>
      </c>
      <c r="T110" s="13">
        <v>668212.60557061073</v>
      </c>
      <c r="U110" s="13">
        <v>680670.52136107546</v>
      </c>
      <c r="V110" s="13">
        <v>693183.13963381562</v>
      </c>
      <c r="W110" s="13">
        <v>705910.55626786384</v>
      </c>
      <c r="X110" s="13">
        <v>718690.95490894758</v>
      </c>
      <c r="Y110" s="13">
        <v>731772.56240424642</v>
      </c>
      <c r="Z110" s="13">
        <v>744992.47021021973</v>
      </c>
      <c r="AA110" s="13">
        <v>758531.68251860852</v>
      </c>
      <c r="AB110" s="13">
        <v>772230.16341739264</v>
      </c>
      <c r="AC110" s="13">
        <v>786196.1697767023</v>
      </c>
      <c r="AD110" s="13">
        <v>800383.91749535454</v>
      </c>
      <c r="AE110" s="13">
        <v>814829.18555025291</v>
      </c>
      <c r="AF110" s="13">
        <v>829499.43114787084</v>
      </c>
      <c r="AG110" s="13">
        <v>844434.18543205922</v>
      </c>
      <c r="AH110" s="13">
        <v>859614.73198349006</v>
      </c>
      <c r="AI110" s="13">
        <v>875055.24462890392</v>
      </c>
      <c r="AJ110" s="13">
        <v>890753.95625143568</v>
      </c>
      <c r="AK110" s="13">
        <v>906722.57383698423</v>
      </c>
      <c r="AL110" s="13">
        <v>922957.68957215385</v>
      </c>
      <c r="AM110" s="13">
        <v>939468.70176031243</v>
      </c>
      <c r="AN110" s="13">
        <v>862432.26821596676</v>
      </c>
      <c r="AO110" s="13">
        <v>703744.7308642288</v>
      </c>
      <c r="AP110" s="13">
        <v>502473.73783705937</v>
      </c>
      <c r="AQ110" s="13">
        <v>307513.9275562804</v>
      </c>
      <c r="AR110" s="13">
        <v>156832.103053703</v>
      </c>
      <c r="AS110" s="13">
        <v>63987.498045910812</v>
      </c>
      <c r="AT110" s="13">
        <v>19580.174402048709</v>
      </c>
      <c r="AU110" s="13">
        <v>3994.3555780179368</v>
      </c>
      <c r="AV110" s="13">
        <v>407.42426895782955</v>
      </c>
      <c r="AW110" s="13">
        <v>0</v>
      </c>
      <c r="AX110" s="13">
        <v>0</v>
      </c>
      <c r="AY110" s="13">
        <v>0</v>
      </c>
      <c r="AZ110" s="13">
        <v>0</v>
      </c>
      <c r="BA110" s="13">
        <v>0</v>
      </c>
      <c r="BB110" s="13">
        <v>0</v>
      </c>
    </row>
    <row r="111" spans="1:54" s="13" customFormat="1" x14ac:dyDescent="0.2">
      <c r="B111" s="13" t="s">
        <v>61</v>
      </c>
      <c r="C111" s="18"/>
      <c r="D111" s="18"/>
      <c r="E111" s="18"/>
      <c r="F111" s="13">
        <v>125372.6393989619</v>
      </c>
      <c r="G111" s="13">
        <v>255788.79027521511</v>
      </c>
      <c r="H111" s="13">
        <v>391329.68092025159</v>
      </c>
      <c r="I111" s="13">
        <v>532109.46952265839</v>
      </c>
      <c r="J111" s="13">
        <v>678243.99333111674</v>
      </c>
      <c r="K111" s="13">
        <v>829901.96087390184</v>
      </c>
      <c r="L111" s="13">
        <v>987291.48525650147</v>
      </c>
      <c r="M111" s="13">
        <v>1150610.2016517331</v>
      </c>
      <c r="N111" s="13">
        <v>1320079.7099380158</v>
      </c>
      <c r="O111" s="13">
        <v>1493937.2362763451</v>
      </c>
      <c r="P111" s="13">
        <v>1523830.2714103758</v>
      </c>
      <c r="Q111" s="13">
        <v>1553705.8897598332</v>
      </c>
      <c r="R111" s="13">
        <v>1583738.0633689936</v>
      </c>
      <c r="S111" s="13">
        <v>1614110.5381471121</v>
      </c>
      <c r="T111" s="13">
        <v>1644824.4114713899</v>
      </c>
      <c r="U111" s="13">
        <v>1675489.9269635933</v>
      </c>
      <c r="V111" s="13">
        <v>1706290.0941781148</v>
      </c>
      <c r="W111" s="13">
        <v>1737618.9936932211</v>
      </c>
      <c r="X111" s="13">
        <v>1769078.3099317111</v>
      </c>
      <c r="Y111" s="13">
        <v>1801279.0603667924</v>
      </c>
      <c r="Z111" s="13">
        <v>1833820.2409661876</v>
      </c>
      <c r="AA111" s="13">
        <v>1867147.3987169981</v>
      </c>
      <c r="AB111" s="13">
        <v>1900866.6006514691</v>
      </c>
      <c r="AC111" s="13">
        <v>1935244.3241470333</v>
      </c>
      <c r="AD111" s="13">
        <v>1970167.8703311237</v>
      </c>
      <c r="AE111" s="13">
        <v>2005725.3101771665</v>
      </c>
      <c r="AF111" s="13">
        <v>2041836.5386695387</v>
      </c>
      <c r="AG111" s="13">
        <v>2078598.8628477582</v>
      </c>
      <c r="AH111" s="13">
        <v>2115966.2117111469</v>
      </c>
      <c r="AI111" s="13">
        <v>2153973.4745390052</v>
      </c>
      <c r="AJ111" s="13">
        <v>2192616.301522701</v>
      </c>
      <c r="AK111" s="13">
        <v>2231923.5097423545</v>
      </c>
      <c r="AL111" s="13">
        <v>2271886.7107679714</v>
      </c>
      <c r="AM111" s="13">
        <v>2312529.0387916924</v>
      </c>
      <c r="AN111" s="13">
        <v>2122901.6576107736</v>
      </c>
      <c r="AO111" s="13">
        <v>1732287.7526103903</v>
      </c>
      <c r="AP111" s="13">
        <v>1236853.4553638189</v>
      </c>
      <c r="AQ111" s="13">
        <v>756954.31468265725</v>
      </c>
      <c r="AR111" s="13">
        <v>386046.70048815518</v>
      </c>
      <c r="AS111" s="13">
        <v>157507.05379916725</v>
      </c>
      <c r="AT111" s="13">
        <v>48197.158462545209</v>
      </c>
      <c r="AU111" s="13">
        <v>9832.2203263592201</v>
      </c>
      <c r="AV111" s="13">
        <v>1002.8864732886406</v>
      </c>
      <c r="AW111" s="13">
        <v>0</v>
      </c>
      <c r="AX111" s="13">
        <v>0</v>
      </c>
      <c r="AY111" s="13">
        <v>0</v>
      </c>
      <c r="AZ111" s="13">
        <v>0</v>
      </c>
      <c r="BA111" s="13">
        <v>0</v>
      </c>
      <c r="BB111" s="1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69"/>
  <sheetViews>
    <sheetView showGridLines="0" workbookViewId="0">
      <pane xSplit="2" topLeftCell="C1" activePane="topRight" state="frozen"/>
      <selection pane="topRight" activeCell="C1" sqref="C1:C1048576"/>
    </sheetView>
  </sheetViews>
  <sheetFormatPr baseColWidth="10" defaultRowHeight="16" x14ac:dyDescent="0.2"/>
  <cols>
    <col min="1" max="1" width="41" style="7" bestFit="1" customWidth="1"/>
    <col min="2" max="12" width="11" style="7" bestFit="1" customWidth="1"/>
    <col min="13" max="48" width="13.83203125" style="7" bestFit="1" customWidth="1"/>
    <col min="49" max="16384" width="10.83203125" style="7"/>
  </cols>
  <sheetData>
    <row r="2" spans="1:48" s="52" customFormat="1" ht="21" x14ac:dyDescent="0.25">
      <c r="A2" s="52" t="s">
        <v>27</v>
      </c>
    </row>
    <row r="6" spans="1:48" x14ac:dyDescent="0.2">
      <c r="A6" s="16" t="s">
        <v>143</v>
      </c>
      <c r="B6" s="9">
        <v>0</v>
      </c>
    </row>
    <row r="8" spans="1:48" s="55" customFormat="1" ht="18" customHeight="1" x14ac:dyDescent="0.2">
      <c r="C8" s="55">
        <v>2005</v>
      </c>
      <c r="D8" s="55">
        <v>2006</v>
      </c>
      <c r="E8" s="55">
        <v>2007</v>
      </c>
      <c r="F8" s="55">
        <v>2008</v>
      </c>
      <c r="G8" s="55">
        <v>2009</v>
      </c>
      <c r="H8" s="55">
        <v>2010</v>
      </c>
      <c r="I8" s="55">
        <v>2011</v>
      </c>
      <c r="J8" s="55">
        <v>2012</v>
      </c>
      <c r="K8" s="55">
        <v>2013</v>
      </c>
      <c r="L8" s="55">
        <v>2014</v>
      </c>
      <c r="M8" s="55">
        <v>2015</v>
      </c>
      <c r="N8" s="55">
        <v>2016</v>
      </c>
      <c r="O8" s="55">
        <v>2017</v>
      </c>
      <c r="P8" s="55">
        <v>2018</v>
      </c>
      <c r="Q8" s="55">
        <v>2019</v>
      </c>
      <c r="R8" s="55">
        <v>2020</v>
      </c>
      <c r="S8" s="55">
        <v>2021</v>
      </c>
      <c r="T8" s="55">
        <v>2022</v>
      </c>
      <c r="U8" s="55">
        <v>2023</v>
      </c>
      <c r="V8" s="55">
        <v>2024</v>
      </c>
      <c r="W8" s="55">
        <v>2025</v>
      </c>
      <c r="X8" s="55">
        <v>2026</v>
      </c>
      <c r="Y8" s="55">
        <v>2027</v>
      </c>
      <c r="Z8" s="55">
        <v>2028</v>
      </c>
      <c r="AA8" s="55">
        <v>2029</v>
      </c>
      <c r="AB8" s="55">
        <v>2030</v>
      </c>
      <c r="AC8" s="55">
        <v>2031</v>
      </c>
      <c r="AD8" s="55">
        <v>2032</v>
      </c>
      <c r="AE8" s="55">
        <v>2033</v>
      </c>
      <c r="AF8" s="55">
        <v>2034</v>
      </c>
      <c r="AG8" s="55">
        <v>2035</v>
      </c>
      <c r="AH8" s="55">
        <v>2036</v>
      </c>
      <c r="AI8" s="55">
        <v>2037</v>
      </c>
      <c r="AJ8" s="55">
        <v>2038</v>
      </c>
      <c r="AK8" s="55">
        <v>2039</v>
      </c>
      <c r="AL8" s="55">
        <v>2040</v>
      </c>
      <c r="AM8" s="55">
        <v>2041</v>
      </c>
      <c r="AN8" s="55">
        <v>2042</v>
      </c>
      <c r="AO8" s="55">
        <v>2043</v>
      </c>
      <c r="AP8" s="55">
        <v>2044</v>
      </c>
      <c r="AQ8" s="55">
        <v>2045</v>
      </c>
      <c r="AR8" s="55">
        <v>2046</v>
      </c>
      <c r="AS8" s="55">
        <v>2047</v>
      </c>
      <c r="AT8" s="55">
        <v>2048</v>
      </c>
      <c r="AU8" s="55">
        <v>2049</v>
      </c>
      <c r="AV8" s="55">
        <v>2050</v>
      </c>
    </row>
    <row r="9" spans="1:48" s="13" customFormat="1" x14ac:dyDescent="0.2">
      <c r="A9" s="13" t="s">
        <v>144</v>
      </c>
      <c r="C9" s="13">
        <v>725363.33333333279</v>
      </c>
      <c r="D9" s="13">
        <v>730335.47619047563</v>
      </c>
      <c r="E9" s="13">
        <v>735307.61904761859</v>
      </c>
      <c r="F9" s="13">
        <v>740279.76190476143</v>
      </c>
      <c r="G9" s="13">
        <v>745251.90476190438</v>
      </c>
      <c r="H9" s="13">
        <v>750224.04761904723</v>
      </c>
      <c r="I9" s="13">
        <v>755196.19047619018</v>
      </c>
      <c r="J9" s="13">
        <v>757700</v>
      </c>
      <c r="K9" s="13">
        <v>764000</v>
      </c>
      <c r="L9" s="13">
        <v>770100</v>
      </c>
      <c r="M9" s="13">
        <v>775700</v>
      </c>
      <c r="N9" s="13">
        <v>781200</v>
      </c>
      <c r="O9" s="13">
        <v>786400</v>
      </c>
      <c r="P9" s="13">
        <v>791500</v>
      </c>
      <c r="Q9" s="13">
        <v>796200</v>
      </c>
      <c r="R9" s="13">
        <v>800700</v>
      </c>
      <c r="S9" s="13">
        <v>805000</v>
      </c>
      <c r="T9" s="13">
        <v>809400</v>
      </c>
      <c r="U9" s="13">
        <v>814100</v>
      </c>
      <c r="V9" s="13">
        <v>819000</v>
      </c>
      <c r="W9" s="13">
        <v>824200</v>
      </c>
      <c r="X9" s="13">
        <v>829400</v>
      </c>
      <c r="Y9" s="13">
        <v>834600</v>
      </c>
      <c r="Z9" s="13">
        <v>839500</v>
      </c>
      <c r="AA9" s="13">
        <v>844200</v>
      </c>
      <c r="AB9" s="13">
        <v>848800</v>
      </c>
      <c r="AC9" s="13">
        <v>853300</v>
      </c>
      <c r="AD9" s="13">
        <v>857500</v>
      </c>
      <c r="AE9" s="13">
        <v>861500</v>
      </c>
      <c r="AF9" s="13">
        <v>865500</v>
      </c>
      <c r="AG9" s="13">
        <v>869300</v>
      </c>
      <c r="AH9" s="13">
        <v>873200</v>
      </c>
      <c r="AI9" s="13">
        <v>877000</v>
      </c>
      <c r="AJ9" s="13">
        <v>880910</v>
      </c>
      <c r="AK9" s="13">
        <v>884738</v>
      </c>
      <c r="AL9" s="13">
        <v>888605.39999999944</v>
      </c>
      <c r="AM9" s="13">
        <v>892455.31999999937</v>
      </c>
      <c r="AN9" s="13">
        <v>896323.55599999987</v>
      </c>
      <c r="AO9" s="13">
        <v>900169.78479999956</v>
      </c>
      <c r="AP9" s="13">
        <v>904032.92984000035</v>
      </c>
      <c r="AQ9" s="13">
        <v>907888.25547200069</v>
      </c>
      <c r="AR9" s="13">
        <v>911746.54265760165</v>
      </c>
      <c r="AS9" s="13">
        <v>915601.54695008136</v>
      </c>
      <c r="AT9" s="13">
        <v>919460.95307926647</v>
      </c>
      <c r="AU9" s="13">
        <v>923316.84698677436</v>
      </c>
      <c r="AV9" s="13">
        <v>927174.30706450809</v>
      </c>
    </row>
    <row r="10" spans="1:48" s="13" customFormat="1" x14ac:dyDescent="0.2">
      <c r="A10" s="13" t="s">
        <v>145</v>
      </c>
      <c r="C10" s="13">
        <v>1.9603884635613502</v>
      </c>
      <c r="D10" s="13">
        <v>1.9566039807019422</v>
      </c>
      <c r="E10" s="13">
        <v>1.9671937899424743</v>
      </c>
      <c r="F10" s="13">
        <v>1.8972311203783272</v>
      </c>
      <c r="G10" s="13">
        <v>1.7998657680405288</v>
      </c>
      <c r="H10" s="13">
        <v>1.7470264916992904</v>
      </c>
      <c r="I10" s="13">
        <v>1.7052775765341601</v>
      </c>
      <c r="J10" s="13">
        <v>1.6578294274981913</v>
      </c>
      <c r="K10" s="13">
        <v>1.6206449374839904</v>
      </c>
      <c r="L10" s="13">
        <v>1.6263740891795591</v>
      </c>
      <c r="M10" s="13">
        <v>1.5948701272615746</v>
      </c>
      <c r="N10" s="13">
        <v>1.5640410832174596</v>
      </c>
      <c r="O10" s="13">
        <v>1.533871600028557</v>
      </c>
      <c r="P10" s="13">
        <v>1.5243290627157704</v>
      </c>
      <c r="Q10" s="13">
        <v>1.51484589153139</v>
      </c>
      <c r="R10" s="13">
        <v>1.5054217171462649</v>
      </c>
      <c r="S10" s="13">
        <v>1.4960561725289183</v>
      </c>
      <c r="T10" s="13">
        <v>1.4867488929312542</v>
      </c>
      <c r="U10" s="13">
        <v>1.4774995158743509</v>
      </c>
      <c r="V10" s="13">
        <v>1.4683076811343421</v>
      </c>
      <c r="W10" s="13">
        <v>1.4591730307283921</v>
      </c>
      <c r="X10" s="13">
        <v>1.4500952089007513</v>
      </c>
      <c r="Y10" s="13">
        <v>1.441073862108901</v>
      </c>
      <c r="Z10" s="13">
        <v>1.4321086390097835</v>
      </c>
      <c r="AA10" s="13">
        <v>1.4231991904461225</v>
      </c>
      <c r="AB10" s="13">
        <v>1.4143451694328204</v>
      </c>
      <c r="AC10" s="13">
        <v>1.4055462311434479</v>
      </c>
      <c r="AD10" s="13">
        <v>1.3968020328968127</v>
      </c>
      <c r="AE10" s="13">
        <v>1.3881122341436147</v>
      </c>
      <c r="AF10" s="13">
        <v>1.3794764964531818</v>
      </c>
      <c r="AG10" s="13">
        <v>1.370894483500291</v>
      </c>
      <c r="AH10" s="13">
        <v>1.3623658610520681</v>
      </c>
      <c r="AI10" s="13">
        <v>1.3538902969549729</v>
      </c>
      <c r="AJ10" s="13">
        <v>1.3454674611218616</v>
      </c>
      <c r="AK10" s="13">
        <v>1.3370970255191315</v>
      </c>
      <c r="AL10" s="13">
        <v>1.3287786641539465</v>
      </c>
      <c r="AM10" s="13">
        <v>1.3205120530615395</v>
      </c>
      <c r="AN10" s="13">
        <v>1.3122968702925977</v>
      </c>
      <c r="AO10" s="13">
        <v>1.3041327959007203</v>
      </c>
      <c r="AP10" s="13">
        <v>1.2960195119299633</v>
      </c>
      <c r="AQ10" s="13">
        <v>1.2879567024024501</v>
      </c>
      <c r="AR10" s="13">
        <v>1.279944053306072</v>
      </c>
      <c r="AS10" s="13">
        <v>1.2719812525822536</v>
      </c>
      <c r="AT10" s="13">
        <v>1.264067990113801</v>
      </c>
      <c r="AU10" s="13">
        <v>1.2562039577128254</v>
      </c>
      <c r="AV10" s="13">
        <v>1.2483888491087405</v>
      </c>
    </row>
    <row r="13" spans="1:48" s="13" customFormat="1" x14ac:dyDescent="0.2">
      <c r="A13" s="13" t="s">
        <v>146</v>
      </c>
    </row>
    <row r="14" spans="1:48" s="16" customFormat="1" x14ac:dyDescent="0.2">
      <c r="A14" s="16" t="s">
        <v>147</v>
      </c>
      <c r="B14" s="16" t="s">
        <v>102</v>
      </c>
      <c r="C14" s="16">
        <v>2005</v>
      </c>
      <c r="D14" s="16">
        <v>2006</v>
      </c>
      <c r="E14" s="16">
        <v>2007</v>
      </c>
      <c r="F14" s="16">
        <v>2008</v>
      </c>
      <c r="G14" s="16">
        <v>2009</v>
      </c>
      <c r="H14" s="16">
        <v>2010</v>
      </c>
      <c r="I14" s="16">
        <v>2011</v>
      </c>
      <c r="J14" s="16">
        <v>2012</v>
      </c>
      <c r="K14" s="16">
        <v>2013</v>
      </c>
      <c r="L14" s="16">
        <v>2014</v>
      </c>
      <c r="M14" s="16">
        <v>2015</v>
      </c>
      <c r="N14" s="16">
        <v>2016</v>
      </c>
      <c r="O14" s="16">
        <v>2017</v>
      </c>
      <c r="P14" s="16">
        <v>2018</v>
      </c>
      <c r="Q14" s="16">
        <v>2019</v>
      </c>
      <c r="R14" s="16">
        <v>2020</v>
      </c>
      <c r="S14" s="16">
        <v>2021</v>
      </c>
      <c r="T14" s="16">
        <v>2022</v>
      </c>
      <c r="U14" s="16">
        <v>2023</v>
      </c>
      <c r="V14" s="16">
        <v>2024</v>
      </c>
      <c r="W14" s="16">
        <v>2025</v>
      </c>
      <c r="X14" s="16">
        <v>2026</v>
      </c>
      <c r="Y14" s="16">
        <v>2027</v>
      </c>
      <c r="Z14" s="16">
        <v>2028</v>
      </c>
      <c r="AA14" s="16">
        <v>2029</v>
      </c>
      <c r="AB14" s="16">
        <v>2030</v>
      </c>
      <c r="AC14" s="16">
        <v>2031</v>
      </c>
      <c r="AD14" s="16">
        <v>2032</v>
      </c>
      <c r="AE14" s="16">
        <v>2033</v>
      </c>
      <c r="AF14" s="16">
        <v>2034</v>
      </c>
      <c r="AG14" s="16">
        <v>2035</v>
      </c>
      <c r="AH14" s="16">
        <v>2036</v>
      </c>
      <c r="AI14" s="16">
        <v>2037</v>
      </c>
      <c r="AJ14" s="16">
        <v>2038</v>
      </c>
      <c r="AK14" s="16">
        <v>2039</v>
      </c>
      <c r="AL14" s="16">
        <v>2040</v>
      </c>
      <c r="AM14" s="16">
        <v>2041</v>
      </c>
      <c r="AN14" s="16">
        <v>2042</v>
      </c>
      <c r="AO14" s="16">
        <v>2043</v>
      </c>
      <c r="AP14" s="16">
        <v>2044</v>
      </c>
      <c r="AQ14" s="16">
        <v>2045</v>
      </c>
      <c r="AR14" s="16">
        <v>2046</v>
      </c>
      <c r="AS14" s="16">
        <v>2047</v>
      </c>
      <c r="AT14" s="16">
        <v>2048</v>
      </c>
      <c r="AU14" s="16">
        <v>2049</v>
      </c>
      <c r="AV14" s="16">
        <v>2050</v>
      </c>
    </row>
    <row r="15" spans="1:48" s="16" customFormat="1" x14ac:dyDescent="0.2">
      <c r="A15" s="16" t="s">
        <v>47</v>
      </c>
      <c r="B15" s="16" t="s">
        <v>48</v>
      </c>
      <c r="C15" s="16">
        <v>20461.826814851796</v>
      </c>
      <c r="D15" s="16">
        <v>20736.565914229031</v>
      </c>
      <c r="E15" s="16">
        <v>20915.647870591849</v>
      </c>
      <c r="F15" s="16">
        <v>19484.845645112153</v>
      </c>
      <c r="G15" s="16">
        <v>19166.165295197017</v>
      </c>
      <c r="H15" s="16">
        <v>18989.056551832502</v>
      </c>
      <c r="I15" s="16">
        <v>17086.120658916734</v>
      </c>
      <c r="J15" s="16">
        <v>16337.2532089038</v>
      </c>
      <c r="K15" s="16">
        <v>16703.901784407888</v>
      </c>
      <c r="L15" s="16">
        <v>16595.30747547948</v>
      </c>
      <c r="M15" s="16">
        <v>16640.581132987059</v>
      </c>
      <c r="N15" s="16">
        <v>16683.368777058848</v>
      </c>
      <c r="O15" s="16">
        <v>16719.459699681447</v>
      </c>
      <c r="P15" s="16">
        <v>16805.848819844738</v>
      </c>
      <c r="Q15" s="16">
        <v>16883.913309187563</v>
      </c>
      <c r="R15" s="16">
        <v>16957.93199928668</v>
      </c>
      <c r="S15" s="16">
        <v>16942.935781756361</v>
      </c>
      <c r="T15" s="16">
        <v>16929.561441587975</v>
      </c>
      <c r="U15" s="16">
        <v>16921.93357923282</v>
      </c>
      <c r="V15" s="16">
        <v>16917.876743079669</v>
      </c>
      <c r="W15" s="16">
        <v>16919.373917971046</v>
      </c>
      <c r="X15" s="16">
        <v>16920.19768412496</v>
      </c>
      <c r="Y15" s="16">
        <v>16920.356362429869</v>
      </c>
      <c r="Z15" s="16">
        <v>16913.813950700765</v>
      </c>
      <c r="AA15" s="16">
        <v>16902.693637455002</v>
      </c>
      <c r="AB15" s="16">
        <v>16889.067306636975</v>
      </c>
      <c r="AC15" s="16">
        <v>16872.978948267646</v>
      </c>
      <c r="AD15" s="16">
        <v>16850.541869468634</v>
      </c>
      <c r="AE15" s="16">
        <v>16823.825214452725</v>
      </c>
      <c r="AF15" s="16">
        <v>16796.788805112144</v>
      </c>
      <c r="AG15" s="16">
        <v>16765.580394036388</v>
      </c>
      <c r="AH15" s="16">
        <v>16736.026828945855</v>
      </c>
      <c r="AI15" s="16">
        <v>16704.287388061781</v>
      </c>
      <c r="AJ15" s="16">
        <v>16674.377264623639</v>
      </c>
      <c r="AK15" s="16">
        <v>16642.650294368876</v>
      </c>
      <c r="AL15" s="16">
        <v>16611.409264029669</v>
      </c>
      <c r="AM15" s="16">
        <v>16579.588084977797</v>
      </c>
      <c r="AN15" s="16">
        <v>16547.858068105004</v>
      </c>
      <c r="AO15" s="16">
        <v>16515.477394485657</v>
      </c>
      <c r="AP15" s="16">
        <v>16483.16758813928</v>
      </c>
      <c r="AQ15" s="16">
        <v>16450.478904215302</v>
      </c>
      <c r="AR15" s="16">
        <v>16417.612319132983</v>
      </c>
      <c r="AS15" s="16">
        <v>16384.459237010946</v>
      </c>
      <c r="AT15" s="16">
        <v>16351.161520878908</v>
      </c>
      <c r="AU15" s="16">
        <v>16317.581903010669</v>
      </c>
      <c r="AV15" s="16">
        <v>16283.814756826327</v>
      </c>
    </row>
    <row r="16" spans="1:48" s="16" customFormat="1" x14ac:dyDescent="0.2">
      <c r="A16" s="16" t="s">
        <v>51</v>
      </c>
      <c r="B16" s="16" t="s">
        <v>48</v>
      </c>
      <c r="C16" s="16">
        <v>82068.071169579081</v>
      </c>
      <c r="D16" s="16">
        <v>91165.59873126405</v>
      </c>
      <c r="E16" s="16">
        <v>100605.92707591387</v>
      </c>
      <c r="F16" s="16">
        <v>109284.68979380174</v>
      </c>
      <c r="G16" s="16">
        <v>108625.57584138008</v>
      </c>
      <c r="H16" s="16">
        <v>110432.85516482346</v>
      </c>
      <c r="I16" s="16">
        <v>116648.75412138253</v>
      </c>
      <c r="J16" s="16">
        <v>121695.90949744853</v>
      </c>
      <c r="K16" s="16">
        <v>126254.06148066252</v>
      </c>
      <c r="L16" s="16">
        <v>134213.17670414239</v>
      </c>
      <c r="M16" s="16">
        <v>132558.83483482533</v>
      </c>
      <c r="N16" s="16">
        <v>130904.40937942319</v>
      </c>
      <c r="O16" s="16">
        <v>129218.02571269762</v>
      </c>
      <c r="P16" s="16">
        <v>129885.6927157629</v>
      </c>
      <c r="Q16" s="16">
        <v>130489.02197235019</v>
      </c>
      <c r="R16" s="16">
        <v>131061.08286260911</v>
      </c>
      <c r="S16" s="16">
        <v>130945.18308730343</v>
      </c>
      <c r="T16" s="16">
        <v>130841.81815429653</v>
      </c>
      <c r="U16" s="16">
        <v>130782.86545297451</v>
      </c>
      <c r="V16" s="16">
        <v>130751.51178678154</v>
      </c>
      <c r="W16" s="16">
        <v>130763.08285349577</v>
      </c>
      <c r="X16" s="16">
        <v>130769.44941305982</v>
      </c>
      <c r="Y16" s="16">
        <v>130770.67577429714</v>
      </c>
      <c r="Z16" s="16">
        <v>130720.11208729884</v>
      </c>
      <c r="AA16" s="16">
        <v>130634.16762804394</v>
      </c>
      <c r="AB16" s="16">
        <v>130528.85515995933</v>
      </c>
      <c r="AC16" s="16">
        <v>130404.51466434618</v>
      </c>
      <c r="AD16" s="16">
        <v>130231.1074444213</v>
      </c>
      <c r="AE16" s="16">
        <v>130024.6250893205</v>
      </c>
      <c r="AF16" s="16">
        <v>129815.67148076477</v>
      </c>
      <c r="AG16" s="16">
        <v>129574.47413723361</v>
      </c>
      <c r="AH16" s="16">
        <v>129346.06643732189</v>
      </c>
      <c r="AI16" s="16">
        <v>129100.76497651315</v>
      </c>
      <c r="AJ16" s="16">
        <v>128869.60157955403</v>
      </c>
      <c r="AK16" s="16">
        <v>128624.39649925804</v>
      </c>
      <c r="AL16" s="16">
        <v>128382.94705446887</v>
      </c>
      <c r="AM16" s="16">
        <v>128137.01387201009</v>
      </c>
      <c r="AN16" s="16">
        <v>127891.78524562034</v>
      </c>
      <c r="AO16" s="16">
        <v>127641.52795313019</v>
      </c>
      <c r="AP16" s="16">
        <v>127391.81836548618</v>
      </c>
      <c r="AQ16" s="16">
        <v>127139.18058438119</v>
      </c>
      <c r="AR16" s="16">
        <v>126885.16787628285</v>
      </c>
      <c r="AS16" s="16">
        <v>126628.94094700106</v>
      </c>
      <c r="AT16" s="16">
        <v>126371.5961992276</v>
      </c>
      <c r="AU16" s="16">
        <v>126112.07274553583</v>
      </c>
      <c r="AV16" s="16">
        <v>125851.09996039404</v>
      </c>
    </row>
    <row r="17" spans="1:48" s="16" customFormat="1" x14ac:dyDescent="0.2">
      <c r="A17" s="16" t="s">
        <v>58</v>
      </c>
      <c r="B17" s="16" t="s">
        <v>84</v>
      </c>
      <c r="C17" s="16">
        <v>236099.55400384474</v>
      </c>
      <c r="D17" s="16">
        <v>230939.86826610877</v>
      </c>
      <c r="E17" s="16">
        <v>226666.47207639198</v>
      </c>
      <c r="F17" s="16">
        <v>211751.20616571937</v>
      </c>
      <c r="G17" s="16">
        <v>205851.69559916659</v>
      </c>
      <c r="H17" s="16">
        <v>194975.94505893666</v>
      </c>
      <c r="I17" s="16">
        <v>185905.8456827093</v>
      </c>
      <c r="J17" s="16">
        <v>176059.72488714068</v>
      </c>
      <c r="K17" s="16">
        <v>165340.77970258618</v>
      </c>
      <c r="L17" s="16">
        <v>159096.26130910291</v>
      </c>
      <c r="M17" s="16">
        <v>157853.81709097058</v>
      </c>
      <c r="N17" s="16">
        <v>156606.8988160119</v>
      </c>
      <c r="O17" s="16">
        <v>155317.06590872421</v>
      </c>
      <c r="P17" s="16">
        <v>156865.26175906678</v>
      </c>
      <c r="Q17" s="16">
        <v>158357.79255151632</v>
      </c>
      <c r="R17" s="16">
        <v>159834.50351717594</v>
      </c>
      <c r="S17" s="16">
        <v>159693.15886597114</v>
      </c>
      <c r="T17" s="16">
        <v>159567.10098221654</v>
      </c>
      <c r="U17" s="16">
        <v>159495.20568316214</v>
      </c>
      <c r="V17" s="16">
        <v>159456.96856837615</v>
      </c>
      <c r="W17" s="16">
        <v>159471.07997096059</v>
      </c>
      <c r="X17" s="16">
        <v>159478.84425815259</v>
      </c>
      <c r="Y17" s="16">
        <v>159480.33985726727</v>
      </c>
      <c r="Z17" s="16">
        <v>159418.67531405701</v>
      </c>
      <c r="AA17" s="16">
        <v>159313.86243081946</v>
      </c>
      <c r="AB17" s="16">
        <v>159185.42944611632</v>
      </c>
      <c r="AC17" s="16">
        <v>159033.79098144529</v>
      </c>
      <c r="AD17" s="16">
        <v>158822.31358252856</v>
      </c>
      <c r="AE17" s="16">
        <v>158570.49966498915</v>
      </c>
      <c r="AF17" s="16">
        <v>158315.67194991041</v>
      </c>
      <c r="AG17" s="16">
        <v>158021.5216437254</v>
      </c>
      <c r="AH17" s="16">
        <v>157742.9688459193</v>
      </c>
      <c r="AI17" s="16">
        <v>157443.81339607839</v>
      </c>
      <c r="AJ17" s="16">
        <v>157161.89990980693</v>
      </c>
      <c r="AK17" s="16">
        <v>156862.86200005544</v>
      </c>
      <c r="AL17" s="16">
        <v>156568.404245782</v>
      </c>
      <c r="AM17" s="16">
        <v>156268.47838481603</v>
      </c>
      <c r="AN17" s="16">
        <v>155969.41175961276</v>
      </c>
      <c r="AO17" s="16">
        <v>155664.21246457382</v>
      </c>
      <c r="AP17" s="16">
        <v>155359.68111863337</v>
      </c>
      <c r="AQ17" s="16">
        <v>155051.57871759546</v>
      </c>
      <c r="AR17" s="16">
        <v>154741.79953525419</v>
      </c>
      <c r="AS17" s="16">
        <v>154429.32001704027</v>
      </c>
      <c r="AT17" s="16">
        <v>154115.47727215593</v>
      </c>
      <c r="AU17" s="16">
        <v>153798.97750375886</v>
      </c>
      <c r="AV17" s="16">
        <v>153480.71021469359</v>
      </c>
    </row>
    <row r="18" spans="1:48" s="16" customFormat="1" x14ac:dyDescent="0.2">
      <c r="A18" s="16" t="s">
        <v>60</v>
      </c>
      <c r="B18" s="16" t="s">
        <v>84</v>
      </c>
      <c r="C18" s="16">
        <v>1950.5589155661492</v>
      </c>
      <c r="D18" s="16">
        <v>1800.148527072266</v>
      </c>
      <c r="E18" s="16">
        <v>1984.3800898152326</v>
      </c>
      <c r="F18" s="16">
        <v>1847.4111380431332</v>
      </c>
      <c r="G18" s="16">
        <v>1877.3341889519297</v>
      </c>
      <c r="H18" s="16">
        <v>1733.368715503012</v>
      </c>
      <c r="I18" s="16">
        <v>1709.4974164313689</v>
      </c>
      <c r="J18" s="16">
        <v>1636.8853816525093</v>
      </c>
      <c r="K18" s="16">
        <v>1583.2811249656488</v>
      </c>
      <c r="L18" s="16">
        <v>1575.1124179273284</v>
      </c>
      <c r="M18" s="16">
        <v>1562.8117560484177</v>
      </c>
      <c r="N18" s="16">
        <v>1550.4667993356256</v>
      </c>
      <c r="O18" s="16">
        <v>1537.6969717318636</v>
      </c>
      <c r="P18" s="16">
        <v>1553.0246889842529</v>
      </c>
      <c r="Q18" s="16">
        <v>1567.8013013696236</v>
      </c>
      <c r="R18" s="16">
        <v>1582.4212915602213</v>
      </c>
      <c r="S18" s="16">
        <v>1581.0219267135035</v>
      </c>
      <c r="T18" s="16">
        <v>1579.7739065749674</v>
      </c>
      <c r="U18" s="16">
        <v>1579.0621162575874</v>
      </c>
      <c r="V18" s="16">
        <v>1578.683554537598</v>
      </c>
      <c r="W18" s="16">
        <v>1578.8232626945476</v>
      </c>
      <c r="X18" s="16">
        <v>1578.9001320381242</v>
      </c>
      <c r="Y18" s="16">
        <v>1578.9149390280465</v>
      </c>
      <c r="Z18" s="16">
        <v>1578.3044370152579</v>
      </c>
      <c r="AA18" s="16">
        <v>1577.266750317986</v>
      </c>
      <c r="AB18" s="16">
        <v>1575.9952157928326</v>
      </c>
      <c r="AC18" s="16">
        <v>1574.493938347508</v>
      </c>
      <c r="AD18" s="16">
        <v>1572.4002331001072</v>
      </c>
      <c r="AE18" s="16">
        <v>1569.9071812504944</v>
      </c>
      <c r="AF18" s="16">
        <v>1567.384291679426</v>
      </c>
      <c r="AG18" s="16">
        <v>1564.4720937673146</v>
      </c>
      <c r="AH18" s="16">
        <v>1561.7143170146583</v>
      </c>
      <c r="AI18" s="16">
        <v>1558.7525663106637</v>
      </c>
      <c r="AJ18" s="16">
        <v>1555.9615174868036</v>
      </c>
      <c r="AK18" s="16">
        <v>1553.0009304736027</v>
      </c>
      <c r="AL18" s="16">
        <v>1550.0856887105672</v>
      </c>
      <c r="AM18" s="16">
        <v>1547.1163106486454</v>
      </c>
      <c r="AN18" s="16">
        <v>1544.1554393417448</v>
      </c>
      <c r="AO18" s="16">
        <v>1541.1338523125903</v>
      </c>
      <c r="AP18" s="16">
        <v>1538.1188782290262</v>
      </c>
      <c r="AQ18" s="16">
        <v>1535.0685493660167</v>
      </c>
      <c r="AR18" s="16">
        <v>1532.001619741736</v>
      </c>
      <c r="AS18" s="16">
        <v>1528.9079557835976</v>
      </c>
      <c r="AT18" s="16">
        <v>1525.8007953721819</v>
      </c>
      <c r="AU18" s="16">
        <v>1522.6673294354516</v>
      </c>
      <c r="AV18" s="16">
        <v>1519.5163643838414</v>
      </c>
    </row>
    <row r="19" spans="1:48" s="16" customFormat="1" x14ac:dyDescent="0.2">
      <c r="A19" s="16" t="s">
        <v>62</v>
      </c>
      <c r="B19" s="16" t="s">
        <v>48</v>
      </c>
      <c r="C19" s="16">
        <v>90058.605496762189</v>
      </c>
      <c r="D19" s="16">
        <v>90697.021369372407</v>
      </c>
      <c r="E19" s="16">
        <v>91480.083392424058</v>
      </c>
      <c r="F19" s="16">
        <v>89271.578121528786</v>
      </c>
      <c r="G19" s="16">
        <v>79027.80350363045</v>
      </c>
      <c r="H19" s="16">
        <v>79589.3291222853</v>
      </c>
      <c r="I19" s="16">
        <v>78939.097960233703</v>
      </c>
      <c r="J19" s="16">
        <v>78407.148276080625</v>
      </c>
      <c r="K19" s="16">
        <v>80363.70908217477</v>
      </c>
      <c r="L19" s="16">
        <v>84677.977483477895</v>
      </c>
      <c r="M19" s="16">
        <v>84734.069478426522</v>
      </c>
      <c r="N19" s="16">
        <v>84776.938268296915</v>
      </c>
      <c r="O19" s="16">
        <v>84785.311385739755</v>
      </c>
      <c r="P19" s="16">
        <v>85223.395425831302</v>
      </c>
      <c r="Q19" s="16">
        <v>85619.264799362936</v>
      </c>
      <c r="R19" s="16">
        <v>85994.617699584822</v>
      </c>
      <c r="S19" s="16">
        <v>85918.571045221906</v>
      </c>
      <c r="T19" s="16">
        <v>85850.749021297495</v>
      </c>
      <c r="U19" s="16">
        <v>85812.067706434085</v>
      </c>
      <c r="V19" s="16">
        <v>85791.495264341793</v>
      </c>
      <c r="W19" s="16">
        <v>85799.087521606343</v>
      </c>
      <c r="X19" s="16">
        <v>85803.264885655357</v>
      </c>
      <c r="Y19" s="16">
        <v>85804.069552177738</v>
      </c>
      <c r="Z19" s="16">
        <v>85770.892617896941</v>
      </c>
      <c r="AA19" s="16">
        <v>85714.500890043069</v>
      </c>
      <c r="AB19" s="16">
        <v>85645.401007498775</v>
      </c>
      <c r="AC19" s="16">
        <v>85563.81604611066</v>
      </c>
      <c r="AD19" s="16">
        <v>85450.036369809488</v>
      </c>
      <c r="AE19" s="16">
        <v>85314.554724146481</v>
      </c>
      <c r="AF19" s="16">
        <v>85177.451586493218</v>
      </c>
      <c r="AG19" s="16">
        <v>85019.191995666639</v>
      </c>
      <c r="AH19" s="16">
        <v>84869.324221003626</v>
      </c>
      <c r="AI19" s="16">
        <v>84708.371748441583</v>
      </c>
      <c r="AJ19" s="16">
        <v>84556.695846538045</v>
      </c>
      <c r="AK19" s="16">
        <v>84395.806613231805</v>
      </c>
      <c r="AL19" s="16">
        <v>84237.381608303476</v>
      </c>
      <c r="AM19" s="16">
        <v>84076.014636939813</v>
      </c>
      <c r="AN19" s="16">
        <v>83915.109954063868</v>
      </c>
      <c r="AO19" s="16">
        <v>83750.905754585547</v>
      </c>
      <c r="AP19" s="16">
        <v>83587.060926995648</v>
      </c>
      <c r="AQ19" s="16">
        <v>83421.294790106855</v>
      </c>
      <c r="AR19" s="16">
        <v>83254.62650653522</v>
      </c>
      <c r="AS19" s="16">
        <v>83086.505380517759</v>
      </c>
      <c r="AT19" s="16">
        <v>82917.65080737973</v>
      </c>
      <c r="AU19" s="16">
        <v>82747.366694835873</v>
      </c>
      <c r="AV19" s="16">
        <v>82576.131615756036</v>
      </c>
    </row>
    <row r="20" spans="1:48" s="16" customFormat="1" x14ac:dyDescent="0.2">
      <c r="A20" s="16" t="s">
        <v>64</v>
      </c>
      <c r="B20" s="16" t="s">
        <v>48</v>
      </c>
      <c r="C20" s="16">
        <v>62835.376348881196</v>
      </c>
      <c r="D20" s="16">
        <v>64169.436165743558</v>
      </c>
      <c r="E20" s="16">
        <v>68151.882507083807</v>
      </c>
      <c r="F20" s="16">
        <v>67332.402363648842</v>
      </c>
      <c r="G20" s="16">
        <v>65430.365421591734</v>
      </c>
      <c r="H20" s="16">
        <v>66716.852325957138</v>
      </c>
      <c r="I20" s="16">
        <v>67264.08637843022</v>
      </c>
      <c r="J20" s="16">
        <v>65264.351726376066</v>
      </c>
      <c r="K20" s="16">
        <v>65734.770834359893</v>
      </c>
      <c r="L20" s="16">
        <v>68217.092149404911</v>
      </c>
      <c r="M20" s="16">
        <v>68262.280200678331</v>
      </c>
      <c r="N20" s="16">
        <v>68296.815557755021</v>
      </c>
      <c r="O20" s="16">
        <v>68303.560991941689</v>
      </c>
      <c r="P20" s="16">
        <v>68656.484151188633</v>
      </c>
      <c r="Q20" s="16">
        <v>68975.398919064406</v>
      </c>
      <c r="R20" s="16">
        <v>69277.785491629649</v>
      </c>
      <c r="S20" s="16">
        <v>69216.521845726631</v>
      </c>
      <c r="T20" s="16">
        <v>69161.884011979186</v>
      </c>
      <c r="U20" s="16">
        <v>69130.722110161107</v>
      </c>
      <c r="V20" s="16">
        <v>69114.148826059914</v>
      </c>
      <c r="W20" s="16">
        <v>69120.265194551801</v>
      </c>
      <c r="X20" s="16">
        <v>69123.630504361281</v>
      </c>
      <c r="Y20" s="16">
        <v>69124.278748591227</v>
      </c>
      <c r="Z20" s="16">
        <v>69097.55120914914</v>
      </c>
      <c r="AA20" s="16">
        <v>69052.121691229637</v>
      </c>
      <c r="AB20" s="16">
        <v>68996.454406829085</v>
      </c>
      <c r="AC20" s="16">
        <v>68930.729067202192</v>
      </c>
      <c r="AD20" s="16">
        <v>68839.067470012029</v>
      </c>
      <c r="AE20" s="16">
        <v>68729.922634702903</v>
      </c>
      <c r="AF20" s="16">
        <v>68619.471515613623</v>
      </c>
      <c r="AG20" s="16">
        <v>68491.976629554876</v>
      </c>
      <c r="AH20" s="16">
        <v>68371.242241485568</v>
      </c>
      <c r="AI20" s="16">
        <v>68241.577953571003</v>
      </c>
      <c r="AJ20" s="16">
        <v>68119.386927232277</v>
      </c>
      <c r="AK20" s="16">
        <v>67989.773585245654</v>
      </c>
      <c r="AL20" s="16">
        <v>67862.145440583452</v>
      </c>
      <c r="AM20" s="16">
        <v>67732.147229920767</v>
      </c>
      <c r="AN20" s="16">
        <v>67602.521441667137</v>
      </c>
      <c r="AO20" s="16">
        <v>67470.237542830306</v>
      </c>
      <c r="AP20" s="16">
        <v>67338.243156166034</v>
      </c>
      <c r="AQ20" s="16">
        <v>67204.700951079692</v>
      </c>
      <c r="AR20" s="16">
        <v>67070.431971155049</v>
      </c>
      <c r="AS20" s="16">
        <v>66934.992572545976</v>
      </c>
      <c r="AT20" s="16">
        <v>66798.96230448893</v>
      </c>
      <c r="AU20" s="16">
        <v>66661.780390817803</v>
      </c>
      <c r="AV20" s="16">
        <v>66523.832372738631</v>
      </c>
    </row>
    <row r="21" spans="1:48" s="16" customFormat="1" x14ac:dyDescent="0.2">
      <c r="A21" s="16" t="s">
        <v>64</v>
      </c>
      <c r="B21" s="16" t="s">
        <v>84</v>
      </c>
      <c r="C21" s="16">
        <v>6696.3130657105648</v>
      </c>
      <c r="D21" s="16">
        <v>6682.3705672089709</v>
      </c>
      <c r="E21" s="16">
        <v>6185.1280712125281</v>
      </c>
      <c r="F21" s="16">
        <v>5511.8524509563449</v>
      </c>
      <c r="G21" s="16">
        <v>4967.7181636321011</v>
      </c>
      <c r="H21" s="16">
        <v>4563.8904170106525</v>
      </c>
      <c r="I21" s="16">
        <v>4207.7667912350362</v>
      </c>
      <c r="J21" s="16">
        <v>3730.9112269272791</v>
      </c>
      <c r="K21" s="16">
        <v>3407.3446166030335</v>
      </c>
      <c r="L21" s="16">
        <v>3185.6930271308966</v>
      </c>
      <c r="M21" s="16">
        <v>3202.3817704058824</v>
      </c>
      <c r="N21" s="16">
        <v>3218.8665534753582</v>
      </c>
      <c r="O21" s="16">
        <v>3234.3374261546578</v>
      </c>
      <c r="P21" s="16">
        <v>3266.5772045233989</v>
      </c>
      <c r="Q21" s="16">
        <v>3297.6578084059429</v>
      </c>
      <c r="R21" s="16">
        <v>3328.408978703304</v>
      </c>
      <c r="S21" s="16">
        <v>3325.4656041764692</v>
      </c>
      <c r="T21" s="16">
        <v>3322.8405627561719</v>
      </c>
      <c r="U21" s="16">
        <v>3321.343408176695</v>
      </c>
      <c r="V21" s="16">
        <v>3320.5471548435744</v>
      </c>
      <c r="W21" s="16">
        <v>3320.8410120398025</v>
      </c>
      <c r="X21" s="16">
        <v>3321.0026962984211</v>
      </c>
      <c r="Y21" s="16">
        <v>3321.0338407973404</v>
      </c>
      <c r="Z21" s="16">
        <v>3319.749732455447</v>
      </c>
      <c r="AA21" s="16">
        <v>3317.5670989565792</v>
      </c>
      <c r="AB21" s="16">
        <v>3314.892598207111</v>
      </c>
      <c r="AC21" s="16">
        <v>3311.7348643247415</v>
      </c>
      <c r="AD21" s="16">
        <v>3307.331038756055</v>
      </c>
      <c r="AE21" s="16">
        <v>3302.0872416680863</v>
      </c>
      <c r="AF21" s="16">
        <v>3296.7806849720869</v>
      </c>
      <c r="AG21" s="16">
        <v>3290.6552708803206</v>
      </c>
      <c r="AH21" s="16">
        <v>3284.8546607938938</v>
      </c>
      <c r="AI21" s="16">
        <v>3278.6250191122303</v>
      </c>
      <c r="AJ21" s="16">
        <v>3272.7544257279765</v>
      </c>
      <c r="AK21" s="16">
        <v>3266.5272317123713</v>
      </c>
      <c r="AL21" s="16">
        <v>3260.3954152922247</v>
      </c>
      <c r="AM21" s="16">
        <v>3254.1497304956561</v>
      </c>
      <c r="AN21" s="16">
        <v>3247.9219385067372</v>
      </c>
      <c r="AO21" s="16">
        <v>3241.5664392149802</v>
      </c>
      <c r="AP21" s="16">
        <v>3235.2248493590973</v>
      </c>
      <c r="AQ21" s="16">
        <v>3228.8088955105304</v>
      </c>
      <c r="AR21" s="16">
        <v>3222.3580242078324</v>
      </c>
      <c r="AS21" s="16">
        <v>3215.8509208528158</v>
      </c>
      <c r="AT21" s="16">
        <v>3209.3154295353111</v>
      </c>
      <c r="AU21" s="16">
        <v>3202.7246081062131</v>
      </c>
      <c r="AV21" s="16">
        <v>3196.0969796577765</v>
      </c>
    </row>
    <row r="23" spans="1:48" x14ac:dyDescent="0.2">
      <c r="A23" s="7" t="s">
        <v>148</v>
      </c>
      <c r="C23" s="7">
        <v>500170.30581519578</v>
      </c>
      <c r="D23" s="7">
        <v>506191.00954099902</v>
      </c>
      <c r="E23" s="7">
        <v>515989.5210834333</v>
      </c>
      <c r="F23" s="7">
        <v>504483.98567881039</v>
      </c>
      <c r="G23" s="7">
        <v>484946.65801354987</v>
      </c>
      <c r="H23" s="7">
        <v>477001.29735634872</v>
      </c>
      <c r="I23" s="7">
        <v>471761.16900933889</v>
      </c>
      <c r="J23" s="7">
        <v>463132.18420452945</v>
      </c>
      <c r="K23" s="7">
        <v>459387.84862575989</v>
      </c>
      <c r="L23" s="7">
        <v>467560.62056666584</v>
      </c>
      <c r="M23" s="7">
        <v>464814.77626434213</v>
      </c>
      <c r="N23" s="7">
        <v>462037.76415135682</v>
      </c>
      <c r="O23" s="7">
        <v>459115.45809667115</v>
      </c>
      <c r="P23" s="7">
        <v>462256.28476520197</v>
      </c>
      <c r="Q23" s="7">
        <v>465190.85066125693</v>
      </c>
      <c r="R23" s="7">
        <v>468036.75184054975</v>
      </c>
      <c r="S23" s="7">
        <v>467622.85815686948</v>
      </c>
      <c r="T23" s="7">
        <v>467253.72808070888</v>
      </c>
      <c r="U23" s="7">
        <v>467043.20005639899</v>
      </c>
      <c r="V23" s="7">
        <v>466931.23189802025</v>
      </c>
      <c r="W23" s="7">
        <v>466972.55373331986</v>
      </c>
      <c r="X23" s="7">
        <v>466995.28957369056</v>
      </c>
      <c r="Y23" s="7">
        <v>466999.66907458863</v>
      </c>
      <c r="Z23" s="7">
        <v>466819.09934857342</v>
      </c>
      <c r="AA23" s="7">
        <v>466512.18012686563</v>
      </c>
      <c r="AB23" s="7">
        <v>466136.09514104045</v>
      </c>
      <c r="AC23" s="7">
        <v>465692.05851004418</v>
      </c>
      <c r="AD23" s="7">
        <v>465072.79800809617</v>
      </c>
      <c r="AE23" s="7">
        <v>464335.42175053031</v>
      </c>
      <c r="AF23" s="7">
        <v>463589.22031454567</v>
      </c>
      <c r="AG23" s="7">
        <v>462727.87216486456</v>
      </c>
      <c r="AH23" s="7">
        <v>461912.19755248481</v>
      </c>
      <c r="AI23" s="7">
        <v>461036.19304808875</v>
      </c>
      <c r="AJ23" s="7">
        <v>460210.67747096968</v>
      </c>
      <c r="AK23" s="7">
        <v>459335.01715434581</v>
      </c>
      <c r="AL23" s="7">
        <v>458472.76871717029</v>
      </c>
      <c r="AM23" s="7">
        <v>457594.5082498088</v>
      </c>
      <c r="AN23" s="7">
        <v>456718.76384691749</v>
      </c>
      <c r="AO23" s="7">
        <v>455825.06140113308</v>
      </c>
      <c r="AP23" s="7">
        <v>454933.3148830086</v>
      </c>
      <c r="AQ23" s="7">
        <v>454031.11139225506</v>
      </c>
      <c r="AR23" s="7">
        <v>453123.99785230984</v>
      </c>
      <c r="AS23" s="7">
        <v>452208.9770307524</v>
      </c>
      <c r="AT23" s="7">
        <v>451289.96432903857</v>
      </c>
      <c r="AU23" s="7">
        <v>450363.17117550067</v>
      </c>
      <c r="AV23" s="7">
        <v>449431.20226445026</v>
      </c>
    </row>
    <row r="25" spans="1:48" s="13" customFormat="1" x14ac:dyDescent="0.2">
      <c r="A25" s="13" t="s">
        <v>149</v>
      </c>
    </row>
    <row r="26" spans="1:48" s="16" customFormat="1" x14ac:dyDescent="0.2">
      <c r="B26" s="16" t="s">
        <v>102</v>
      </c>
      <c r="C26" s="16">
        <v>2005</v>
      </c>
      <c r="D26" s="16">
        <v>2006</v>
      </c>
      <c r="E26" s="16">
        <v>2007</v>
      </c>
      <c r="F26" s="16">
        <v>2008</v>
      </c>
      <c r="G26" s="16">
        <v>2009</v>
      </c>
      <c r="H26" s="16">
        <v>2010</v>
      </c>
      <c r="I26" s="16">
        <v>2011</v>
      </c>
      <c r="J26" s="16">
        <v>2012</v>
      </c>
      <c r="K26" s="16">
        <v>2013</v>
      </c>
      <c r="L26" s="16">
        <v>2014</v>
      </c>
      <c r="M26" s="16">
        <v>2015</v>
      </c>
      <c r="N26" s="16">
        <v>2016</v>
      </c>
      <c r="O26" s="16">
        <v>2017</v>
      </c>
      <c r="P26" s="16">
        <v>2018</v>
      </c>
      <c r="Q26" s="16">
        <v>2019</v>
      </c>
      <c r="R26" s="16">
        <v>2020</v>
      </c>
      <c r="S26" s="16">
        <v>2021</v>
      </c>
      <c r="T26" s="16">
        <v>2022</v>
      </c>
      <c r="U26" s="16">
        <v>2023</v>
      </c>
      <c r="V26" s="16">
        <v>2024</v>
      </c>
      <c r="W26" s="16">
        <v>2025</v>
      </c>
      <c r="X26" s="16">
        <v>2026</v>
      </c>
      <c r="Y26" s="16">
        <v>2027</v>
      </c>
      <c r="Z26" s="16">
        <v>2028</v>
      </c>
      <c r="AA26" s="16">
        <v>2029</v>
      </c>
      <c r="AB26" s="16">
        <v>2030</v>
      </c>
      <c r="AC26" s="16">
        <v>2031</v>
      </c>
      <c r="AD26" s="16">
        <v>2032</v>
      </c>
      <c r="AE26" s="16">
        <v>2033</v>
      </c>
      <c r="AF26" s="16">
        <v>2034</v>
      </c>
      <c r="AG26" s="16">
        <v>2035</v>
      </c>
      <c r="AH26" s="16">
        <v>2036</v>
      </c>
      <c r="AI26" s="16">
        <v>2037</v>
      </c>
      <c r="AJ26" s="16">
        <v>2038</v>
      </c>
      <c r="AK26" s="16">
        <v>2039</v>
      </c>
      <c r="AL26" s="16">
        <v>2040</v>
      </c>
      <c r="AM26" s="16">
        <v>2041</v>
      </c>
      <c r="AN26" s="16">
        <v>2042</v>
      </c>
      <c r="AO26" s="16">
        <v>2043</v>
      </c>
      <c r="AP26" s="16">
        <v>2044</v>
      </c>
      <c r="AQ26" s="16">
        <v>2045</v>
      </c>
      <c r="AR26" s="16">
        <v>2046</v>
      </c>
      <c r="AS26" s="16">
        <v>2047</v>
      </c>
      <c r="AT26" s="16">
        <v>2048</v>
      </c>
      <c r="AU26" s="16">
        <v>2049</v>
      </c>
      <c r="AV26" s="16">
        <v>2050</v>
      </c>
    </row>
    <row r="27" spans="1:48" s="16" customFormat="1" x14ac:dyDescent="0.2">
      <c r="A27" s="16" t="s">
        <v>47</v>
      </c>
      <c r="B27" s="16" t="s">
        <v>48</v>
      </c>
      <c r="C27" s="16">
        <v>57.359158607804929</v>
      </c>
      <c r="D27" s="16">
        <v>57.873701838399967</v>
      </c>
      <c r="E27" s="16">
        <v>58.115681349326501</v>
      </c>
      <c r="F27" s="16">
        <v>53.851960962994198</v>
      </c>
      <c r="G27" s="16">
        <v>52.580473867649111</v>
      </c>
      <c r="H27" s="16">
        <v>52.152046052632649</v>
      </c>
      <c r="I27" s="16">
        <v>46.702677613046745</v>
      </c>
      <c r="J27" s="16">
        <v>44.442429267311638</v>
      </c>
      <c r="K27" s="16">
        <v>45.221723446169442</v>
      </c>
      <c r="L27" s="16">
        <v>44.711044459320291</v>
      </c>
      <c r="M27" s="16">
        <v>44.615743025916267</v>
      </c>
      <c r="N27" s="16">
        <v>44.512626415469256</v>
      </c>
      <c r="O27" s="16">
        <v>44.390612465971458</v>
      </c>
      <c r="P27" s="16">
        <v>44.40054234214363</v>
      </c>
      <c r="Q27" s="16">
        <v>44.386331510197749</v>
      </c>
      <c r="R27" s="16">
        <v>44.359498861499347</v>
      </c>
      <c r="S27" s="16">
        <v>44.320270924125204</v>
      </c>
      <c r="T27" s="16">
        <v>44.285285583489454</v>
      </c>
      <c r="U27" s="16">
        <v>44.265332198166689</v>
      </c>
      <c r="V27" s="16">
        <v>44.254720101200824</v>
      </c>
      <c r="W27" s="16">
        <v>44.25863649430184</v>
      </c>
      <c r="X27" s="16">
        <v>44.260791347486069</v>
      </c>
      <c r="Y27" s="16">
        <v>44.26120642699496</v>
      </c>
      <c r="Z27" s="16">
        <v>44.244092423609345</v>
      </c>
      <c r="AA27" s="16">
        <v>44.215003291586328</v>
      </c>
      <c r="AB27" s="16">
        <v>44.179358779836058</v>
      </c>
      <c r="AC27" s="16">
        <v>44.137273959894713</v>
      </c>
      <c r="AD27" s="16">
        <v>44.078581805009193</v>
      </c>
      <c r="AE27" s="16">
        <v>44.008694897347866</v>
      </c>
      <c r="AF27" s="16">
        <v>43.93797155859329</v>
      </c>
      <c r="AG27" s="16">
        <v>43.856334866357315</v>
      </c>
      <c r="AH27" s="16">
        <v>43.779027012012705</v>
      </c>
      <c r="AI27" s="16">
        <v>43.696001222557904</v>
      </c>
      <c r="AJ27" s="16">
        <v>43.617760663116023</v>
      </c>
      <c r="AK27" s="16">
        <v>43.534767495024866</v>
      </c>
      <c r="AL27" s="16">
        <v>43.453045475510798</v>
      </c>
      <c r="AM27" s="16">
        <v>43.36980587082418</v>
      </c>
      <c r="AN27" s="16">
        <v>43.286804733220656</v>
      </c>
      <c r="AO27" s="16">
        <v>43.202101571619792</v>
      </c>
      <c r="AP27" s="16">
        <v>43.117583788561248</v>
      </c>
      <c r="AQ27" s="16">
        <v>43.032074916526</v>
      </c>
      <c r="AR27" s="16">
        <v>42.946100680775906</v>
      </c>
      <c r="AS27" s="16">
        <v>42.859377010182726</v>
      </c>
      <c r="AT27" s="16">
        <v>42.772274997926054</v>
      </c>
      <c r="AU27" s="16">
        <v>42.684435571476044</v>
      </c>
      <c r="AV27" s="16">
        <v>42.596105598058088</v>
      </c>
    </row>
    <row r="28" spans="1:48" s="16" customFormat="1" x14ac:dyDescent="0.2">
      <c r="A28" s="16" t="s">
        <v>51</v>
      </c>
      <c r="B28" s="16" t="s">
        <v>48</v>
      </c>
      <c r="C28" s="16">
        <v>230.05548592737443</v>
      </c>
      <c r="D28" s="16">
        <v>254.43415755122879</v>
      </c>
      <c r="E28" s="16">
        <v>279.54104199746905</v>
      </c>
      <c r="F28" s="16">
        <v>302.03959301597365</v>
      </c>
      <c r="G28" s="16">
        <v>298.00349542625133</v>
      </c>
      <c r="H28" s="16">
        <v>303.29570784936107</v>
      </c>
      <c r="I28" s="16">
        <v>318.84412304272468</v>
      </c>
      <c r="J28" s="16">
        <v>331.05086765833477</v>
      </c>
      <c r="K28" s="16">
        <v>341.8019529762567</v>
      </c>
      <c r="L28" s="16">
        <v>361.59687426774491</v>
      </c>
      <c r="M28" s="16">
        <v>355.40891652404798</v>
      </c>
      <c r="N28" s="16">
        <v>349.26393756016654</v>
      </c>
      <c r="O28" s="16">
        <v>343.07731266815892</v>
      </c>
      <c r="P28" s="16">
        <v>343.15405671477214</v>
      </c>
      <c r="Q28" s="16">
        <v>343.04422687093961</v>
      </c>
      <c r="R28" s="16">
        <v>342.83684804699851</v>
      </c>
      <c r="S28" s="16">
        <v>342.53367098797173</v>
      </c>
      <c r="T28" s="16">
        <v>342.26328326450209</v>
      </c>
      <c r="U28" s="16">
        <v>342.10907151938562</v>
      </c>
      <c r="V28" s="16">
        <v>342.02705486075956</v>
      </c>
      <c r="W28" s="16">
        <v>342.05732309870018</v>
      </c>
      <c r="X28" s="16">
        <v>342.07397709824119</v>
      </c>
      <c r="Y28" s="16">
        <v>342.07718508196905</v>
      </c>
      <c r="Z28" s="16">
        <v>341.94491778570153</v>
      </c>
      <c r="AA28" s="16">
        <v>341.72009950345864</v>
      </c>
      <c r="AB28" s="16">
        <v>341.44461730973973</v>
      </c>
      <c r="AC28" s="16">
        <v>341.11936054648453</v>
      </c>
      <c r="AD28" s="16">
        <v>340.66575232496564</v>
      </c>
      <c r="AE28" s="16">
        <v>340.12562433079762</v>
      </c>
      <c r="AF28" s="16">
        <v>339.57903189480811</v>
      </c>
      <c r="AG28" s="16">
        <v>338.94809450891586</v>
      </c>
      <c r="AH28" s="16">
        <v>338.35061298200463</v>
      </c>
      <c r="AI28" s="16">
        <v>337.70893981855949</v>
      </c>
      <c r="AJ28" s="16">
        <v>337.10424978650485</v>
      </c>
      <c r="AK28" s="16">
        <v>336.46282874054947</v>
      </c>
      <c r="AL28" s="16">
        <v>335.83123189420729</v>
      </c>
      <c r="AM28" s="16">
        <v>335.18790623824037</v>
      </c>
      <c r="AN28" s="16">
        <v>334.54642359910707</v>
      </c>
      <c r="AO28" s="16">
        <v>333.89178669634293</v>
      </c>
      <c r="AP28" s="16">
        <v>333.23858251028616</v>
      </c>
      <c r="AQ28" s="16">
        <v>332.57771859340227</v>
      </c>
      <c r="AR28" s="16">
        <v>331.91325806624792</v>
      </c>
      <c r="AS28" s="16">
        <v>331.24300545654057</v>
      </c>
      <c r="AT28" s="16">
        <v>330.56982879523838</v>
      </c>
      <c r="AU28" s="16">
        <v>329.89095295418321</v>
      </c>
      <c r="AV28" s="16">
        <v>329.20828587155381</v>
      </c>
    </row>
    <row r="29" spans="1:48" s="16" customFormat="1" x14ac:dyDescent="0.2">
      <c r="A29" s="16" t="s">
        <v>58</v>
      </c>
      <c r="B29" s="16" t="s">
        <v>84</v>
      </c>
      <c r="C29" s="16">
        <v>681.04031849162459</v>
      </c>
      <c r="D29" s="16">
        <v>660.20296052479705</v>
      </c>
      <c r="E29" s="16">
        <v>642.14249666674561</v>
      </c>
      <c r="F29" s="16">
        <v>595.08834473269621</v>
      </c>
      <c r="G29" s="16">
        <v>575.33163339056171</v>
      </c>
      <c r="H29" s="16">
        <v>536.08025726347921</v>
      </c>
      <c r="I29" s="16">
        <v>506.52273873532329</v>
      </c>
      <c r="J29" s="16">
        <v>475.32090504625018</v>
      </c>
      <c r="K29" s="16">
        <v>442.27366575867768</v>
      </c>
      <c r="L29" s="16">
        <v>421.6166926818525</v>
      </c>
      <c r="M29" s="16">
        <v>414.40162401281077</v>
      </c>
      <c r="N29" s="16">
        <v>407.23666797551709</v>
      </c>
      <c r="O29" s="16">
        <v>400.02315339214692</v>
      </c>
      <c r="P29" s="16">
        <v>400.1126358335581</v>
      </c>
      <c r="Q29" s="16">
        <v>399.98457583412284</v>
      </c>
      <c r="R29" s="16">
        <v>399.7427751436183</v>
      </c>
      <c r="S29" s="16">
        <v>399.38927510525986</v>
      </c>
      <c r="T29" s="16">
        <v>399.07400695494221</v>
      </c>
      <c r="U29" s="16">
        <v>398.89419830454847</v>
      </c>
      <c r="V29" s="16">
        <v>398.79856807426842</v>
      </c>
      <c r="W29" s="16">
        <v>398.83386039918048</v>
      </c>
      <c r="X29" s="16">
        <v>398.85327872026153</v>
      </c>
      <c r="Y29" s="16">
        <v>398.85701918259889</v>
      </c>
      <c r="Z29" s="16">
        <v>398.70279744018143</v>
      </c>
      <c r="AA29" s="16">
        <v>398.44066259511231</v>
      </c>
      <c r="AB29" s="16">
        <v>398.11945436662944</v>
      </c>
      <c r="AC29" s="16">
        <v>397.74020971449073</v>
      </c>
      <c r="AD29" s="16">
        <v>397.21130913005567</v>
      </c>
      <c r="AE29" s="16">
        <v>396.58152774992845</v>
      </c>
      <c r="AF29" s="16">
        <v>395.94420892472164</v>
      </c>
      <c r="AG29" s="16">
        <v>395.2085451154922</v>
      </c>
      <c r="AH29" s="16">
        <v>394.51189035091528</v>
      </c>
      <c r="AI29" s="16">
        <v>393.76370878130882</v>
      </c>
      <c r="AJ29" s="16">
        <v>393.05864900464775</v>
      </c>
      <c r="AK29" s="16">
        <v>392.31076140036481</v>
      </c>
      <c r="AL29" s="16">
        <v>391.5743286698488</v>
      </c>
      <c r="AM29" s="16">
        <v>390.82422031801235</v>
      </c>
      <c r="AN29" s="16">
        <v>390.07626089698073</v>
      </c>
      <c r="AO29" s="16">
        <v>389.31296379600371</v>
      </c>
      <c r="AP29" s="16">
        <v>388.55133722185559</v>
      </c>
      <c r="AQ29" s="16">
        <v>387.78077951304346</v>
      </c>
      <c r="AR29" s="16">
        <v>387.00602820900161</v>
      </c>
      <c r="AS29" s="16">
        <v>386.22452342100115</v>
      </c>
      <c r="AT29" s="16">
        <v>385.43960923139815</v>
      </c>
      <c r="AU29" s="16">
        <v>384.64804988114963</v>
      </c>
      <c r="AV29" s="16">
        <v>383.85206999840346</v>
      </c>
    </row>
    <row r="30" spans="1:48" s="16" customFormat="1" x14ac:dyDescent="0.2">
      <c r="A30" s="16" t="s">
        <v>60</v>
      </c>
      <c r="B30" s="16" t="s">
        <v>84</v>
      </c>
      <c r="C30" s="16">
        <v>5.6264793497755443</v>
      </c>
      <c r="D30" s="16">
        <v>5.1462027578019276</v>
      </c>
      <c r="E30" s="16">
        <v>5.6217171138582884</v>
      </c>
      <c r="F30" s="16">
        <v>5.1918138086942021</v>
      </c>
      <c r="G30" s="16">
        <v>5.2469314969977452</v>
      </c>
      <c r="H30" s="16">
        <v>4.7658430205758862</v>
      </c>
      <c r="I30" s="16">
        <v>4.6577304229025227</v>
      </c>
      <c r="J30" s="16">
        <v>4.4192153632115305</v>
      </c>
      <c r="K30" s="16">
        <v>4.2351532896159894</v>
      </c>
      <c r="L30" s="16">
        <v>4.1741627539467459</v>
      </c>
      <c r="M30" s="16">
        <v>4.1027308789089911</v>
      </c>
      <c r="N30" s="16">
        <v>4.0317951376452905</v>
      </c>
      <c r="O30" s="16">
        <v>3.9603786486362158</v>
      </c>
      <c r="P30" s="16">
        <v>3.9612645582326667</v>
      </c>
      <c r="Q30" s="16">
        <v>3.9599967164009957</v>
      </c>
      <c r="R30" s="16">
        <v>3.9576027992395018</v>
      </c>
      <c r="S30" s="16">
        <v>3.954103016808574</v>
      </c>
      <c r="T30" s="16">
        <v>3.9509817443509041</v>
      </c>
      <c r="U30" s="16">
        <v>3.9492015715438527</v>
      </c>
      <c r="V30" s="16">
        <v>3.948254796541073</v>
      </c>
      <c r="W30" s="16">
        <v>3.9486042037412732</v>
      </c>
      <c r="X30" s="16">
        <v>3.9487964523737569</v>
      </c>
      <c r="Y30" s="16">
        <v>3.9488334843481598</v>
      </c>
      <c r="Z30" s="16">
        <v>3.9473066314881535</v>
      </c>
      <c r="AA30" s="16">
        <v>3.9447113986005777</v>
      </c>
      <c r="AB30" s="16">
        <v>3.9415313171501349</v>
      </c>
      <c r="AC30" s="16">
        <v>3.9377766534257903</v>
      </c>
      <c r="AD30" s="16">
        <v>3.9325403400672125</v>
      </c>
      <c r="AE30" s="16">
        <v>3.926305269146908</v>
      </c>
      <c r="AF30" s="16">
        <v>3.9199955747046737</v>
      </c>
      <c r="AG30" s="16">
        <v>3.9127122281835023</v>
      </c>
      <c r="AH30" s="16">
        <v>3.9058150857763567</v>
      </c>
      <c r="AI30" s="16">
        <v>3.8984078087513989</v>
      </c>
      <c r="AJ30" s="16">
        <v>3.8914274535848983</v>
      </c>
      <c r="AK30" s="16">
        <v>3.8840230869264567</v>
      </c>
      <c r="AL30" s="16">
        <v>3.8767321277973146</v>
      </c>
      <c r="AM30" s="16">
        <v>3.8693057749085247</v>
      </c>
      <c r="AN30" s="16">
        <v>3.8619006972374419</v>
      </c>
      <c r="AO30" s="16">
        <v>3.8543437708054569</v>
      </c>
      <c r="AP30" s="16">
        <v>3.8468033832131088</v>
      </c>
      <c r="AQ30" s="16">
        <v>3.8391745740513303</v>
      </c>
      <c r="AR30" s="16">
        <v>3.831504246730244</v>
      </c>
      <c r="AS30" s="16">
        <v>3.8237670573951816</v>
      </c>
      <c r="AT30" s="16">
        <v>3.8159961137106588</v>
      </c>
      <c r="AU30" s="16">
        <v>3.8081593804534242</v>
      </c>
      <c r="AV30" s="16">
        <v>3.8002788822731568</v>
      </c>
    </row>
    <row r="31" spans="1:48" s="16" customFormat="1" x14ac:dyDescent="0.2">
      <c r="A31" s="16" t="s">
        <v>62</v>
      </c>
      <c r="B31" s="16" t="s">
        <v>48</v>
      </c>
      <c r="C31" s="16">
        <v>252.45477265681421</v>
      </c>
      <c r="D31" s="16">
        <v>253.12640453935074</v>
      </c>
      <c r="E31" s="16">
        <v>254.18420740000221</v>
      </c>
      <c r="F31" s="16">
        <v>246.72761733226366</v>
      </c>
      <c r="G31" s="16">
        <v>216.80494209145007</v>
      </c>
      <c r="H31" s="16">
        <v>218.58623393709371</v>
      </c>
      <c r="I31" s="16">
        <v>215.76970669334173</v>
      </c>
      <c r="J31" s="16">
        <v>213.29192225607551</v>
      </c>
      <c r="K31" s="16">
        <v>217.56506199137388</v>
      </c>
      <c r="L31" s="16">
        <v>228.13923885310322</v>
      </c>
      <c r="M31" s="16">
        <v>227.18398108678315</v>
      </c>
      <c r="N31" s="16">
        <v>226.19197790395327</v>
      </c>
      <c r="O31" s="16">
        <v>225.10726830501579</v>
      </c>
      <c r="P31" s="16">
        <v>225.157623260164</v>
      </c>
      <c r="Q31" s="16">
        <v>225.08555933984459</v>
      </c>
      <c r="R31" s="16">
        <v>224.94948948375696</v>
      </c>
      <c r="S31" s="16">
        <v>224.75056242839582</v>
      </c>
      <c r="T31" s="16">
        <v>224.57314981740134</v>
      </c>
      <c r="U31" s="16">
        <v>224.47196508905617</v>
      </c>
      <c r="V31" s="16">
        <v>224.41815055426446</v>
      </c>
      <c r="W31" s="16">
        <v>224.43801080181689</v>
      </c>
      <c r="X31" s="16">
        <v>224.44893818233612</v>
      </c>
      <c r="Y31" s="16">
        <v>224.45104307364508</v>
      </c>
      <c r="Z31" s="16">
        <v>224.36425700925244</v>
      </c>
      <c r="AA31" s="16">
        <v>224.21674440054298</v>
      </c>
      <c r="AB31" s="16">
        <v>224.0359890961119</v>
      </c>
      <c r="AC31" s="16">
        <v>223.8225746301284</v>
      </c>
      <c r="AD31" s="16">
        <v>223.52494344363961</v>
      </c>
      <c r="AE31" s="16">
        <v>223.17054304229382</v>
      </c>
      <c r="AF31" s="16">
        <v>222.8119010522862</v>
      </c>
      <c r="AG31" s="16">
        <v>222.39791683891701</v>
      </c>
      <c r="AH31" s="16">
        <v>222.00588440360482</v>
      </c>
      <c r="AI31" s="16">
        <v>221.5848560008684</v>
      </c>
      <c r="AJ31" s="16">
        <v>221.18809376605765</v>
      </c>
      <c r="AK31" s="16">
        <v>220.76723078807331</v>
      </c>
      <c r="AL31" s="16">
        <v>220.35281387532436</v>
      </c>
      <c r="AM31" s="16">
        <v>219.93070120363822</v>
      </c>
      <c r="AN31" s="16">
        <v>219.50979781181277</v>
      </c>
      <c r="AO31" s="16">
        <v>219.08026336149661</v>
      </c>
      <c r="AP31" s="16">
        <v>218.65166897609382</v>
      </c>
      <c r="AQ31" s="16">
        <v>218.21804872328806</v>
      </c>
      <c r="AR31" s="16">
        <v>217.78206858516421</v>
      </c>
      <c r="AS31" s="16">
        <v>217.34228802120873</v>
      </c>
      <c r="AT31" s="16">
        <v>216.90058886560465</v>
      </c>
      <c r="AU31" s="16">
        <v>216.45515024155321</v>
      </c>
      <c r="AV31" s="16">
        <v>216.0072240265047</v>
      </c>
    </row>
    <row r="32" spans="1:48" s="16" customFormat="1" x14ac:dyDescent="0.2">
      <c r="A32" s="16" t="s">
        <v>64</v>
      </c>
      <c r="B32" s="16" t="s">
        <v>48</v>
      </c>
      <c r="C32" s="16">
        <v>176.14186410572921</v>
      </c>
      <c r="D32" s="16">
        <v>179.0905413729183</v>
      </c>
      <c r="E32" s="16">
        <v>189.36506828016064</v>
      </c>
      <c r="F32" s="16">
        <v>186.09241097793489</v>
      </c>
      <c r="G32" s="16">
        <v>179.50171910824952</v>
      </c>
      <c r="H32" s="16">
        <v>183.23292394714755</v>
      </c>
      <c r="I32" s="16">
        <v>183.85758849411766</v>
      </c>
      <c r="J32" s="16">
        <v>177.53941242066577</v>
      </c>
      <c r="K32" s="16">
        <v>177.96079418064662</v>
      </c>
      <c r="L32" s="16">
        <v>183.79035426033695</v>
      </c>
      <c r="M32" s="16">
        <v>183.02079281108993</v>
      </c>
      <c r="N32" s="16">
        <v>182.22162903147785</v>
      </c>
      <c r="O32" s="16">
        <v>181.3477804008761</v>
      </c>
      <c r="P32" s="16">
        <v>181.38834665809685</v>
      </c>
      <c r="Q32" s="16">
        <v>181.33029152689062</v>
      </c>
      <c r="R32" s="16">
        <v>181.22067282569654</v>
      </c>
      <c r="S32" s="16">
        <v>181.06041598360045</v>
      </c>
      <c r="T32" s="16">
        <v>180.91749130835015</v>
      </c>
      <c r="U32" s="16">
        <v>180.83597627760935</v>
      </c>
      <c r="V32" s="16">
        <v>180.79262296204891</v>
      </c>
      <c r="W32" s="16">
        <v>180.80862249791002</v>
      </c>
      <c r="X32" s="16">
        <v>180.81742566192017</v>
      </c>
      <c r="Y32" s="16">
        <v>180.81912137512273</v>
      </c>
      <c r="Z32" s="16">
        <v>180.74920599537583</v>
      </c>
      <c r="AA32" s="16">
        <v>180.6303689432805</v>
      </c>
      <c r="AB32" s="16">
        <v>180.48475137392757</v>
      </c>
      <c r="AC32" s="16">
        <v>180.31282338598226</v>
      </c>
      <c r="AD32" s="16">
        <v>180.07304989730616</v>
      </c>
      <c r="AE32" s="16">
        <v>179.78754278489191</v>
      </c>
      <c r="AF32" s="16">
        <v>179.49861862293054</v>
      </c>
      <c r="AG32" s="16">
        <v>179.16511043023297</v>
      </c>
      <c r="AH32" s="16">
        <v>178.84928672305395</v>
      </c>
      <c r="AI32" s="16">
        <v>178.510103688686</v>
      </c>
      <c r="AJ32" s="16">
        <v>178.19046962634948</v>
      </c>
      <c r="AK32" s="16">
        <v>177.85141985916493</v>
      </c>
      <c r="AL32" s="16">
        <v>177.5175630812231</v>
      </c>
      <c r="AM32" s="16">
        <v>177.17750655321419</v>
      </c>
      <c r="AN32" s="16">
        <v>176.83842422839422</v>
      </c>
      <c r="AO32" s="16">
        <v>176.49238867051517</v>
      </c>
      <c r="AP32" s="16">
        <v>176.14711043463097</v>
      </c>
      <c r="AQ32" s="16">
        <v>175.79778332948996</v>
      </c>
      <c r="AR32" s="16">
        <v>175.44655508642629</v>
      </c>
      <c r="AS32" s="16">
        <v>175.09226519726684</v>
      </c>
      <c r="AT32" s="16">
        <v>174.73642967904087</v>
      </c>
      <c r="AU32" s="16">
        <v>174.37758162235755</v>
      </c>
      <c r="AV32" s="16">
        <v>174.01672954728218</v>
      </c>
    </row>
    <row r="33" spans="1:48" s="16" customFormat="1" x14ac:dyDescent="0.2">
      <c r="A33" s="16" t="s">
        <v>64</v>
      </c>
      <c r="B33" s="16" t="s">
        <v>84</v>
      </c>
      <c r="C33" s="16">
        <v>19.315831417948747</v>
      </c>
      <c r="D33" s="16">
        <v>19.10333137763622</v>
      </c>
      <c r="E33" s="16">
        <v>17.522369080299701</v>
      </c>
      <c r="F33" s="16">
        <v>15.490061241414903</v>
      </c>
      <c r="G33" s="16">
        <v>13.884196566792765</v>
      </c>
      <c r="H33" s="16">
        <v>12.548273830055518</v>
      </c>
      <c r="I33" s="16">
        <v>11.464564501610745</v>
      </c>
      <c r="J33" s="16">
        <v>10.072605203530093</v>
      </c>
      <c r="K33" s="16">
        <v>9.1143805950284165</v>
      </c>
      <c r="L33" s="16">
        <v>8.4423188008737817</v>
      </c>
      <c r="M33" s="16">
        <v>8.4069693772462344</v>
      </c>
      <c r="N33" s="16">
        <v>8.3702601852500109</v>
      </c>
      <c r="O33" s="16">
        <v>8.3301203816518452</v>
      </c>
      <c r="P33" s="16">
        <v>8.3319837725647918</v>
      </c>
      <c r="Q33" s="16">
        <v>8.3293170388961961</v>
      </c>
      <c r="R33" s="16">
        <v>8.3242817582050908</v>
      </c>
      <c r="S33" s="16">
        <v>8.3169204396177197</v>
      </c>
      <c r="T33" s="16">
        <v>8.3103552655212294</v>
      </c>
      <c r="U33" s="16">
        <v>8.306610912998778</v>
      </c>
      <c r="V33" s="16">
        <v>8.3046194999428042</v>
      </c>
      <c r="W33" s="16">
        <v>8.3053544306901177</v>
      </c>
      <c r="X33" s="16">
        <v>8.3057587996643711</v>
      </c>
      <c r="Y33" s="16">
        <v>8.305836691409608</v>
      </c>
      <c r="Z33" s="16">
        <v>8.3026251631045298</v>
      </c>
      <c r="AA33" s="16">
        <v>8.2971664420351772</v>
      </c>
      <c r="AB33" s="16">
        <v>8.2904775711832013</v>
      </c>
      <c r="AC33" s="16">
        <v>8.2825801442977234</v>
      </c>
      <c r="AD33" s="16">
        <v>8.271566267973542</v>
      </c>
      <c r="AE33" s="16">
        <v>8.2584516403173822</v>
      </c>
      <c r="AF33" s="16">
        <v>8.245180052184427</v>
      </c>
      <c r="AG33" s="16">
        <v>8.2298605187040774</v>
      </c>
      <c r="AH33" s="16">
        <v>8.2153533132981735</v>
      </c>
      <c r="AI33" s="16">
        <v>8.1997731087792474</v>
      </c>
      <c r="AJ33" s="16">
        <v>8.185090876598327</v>
      </c>
      <c r="AK33" s="16">
        <v>8.1695167936413995</v>
      </c>
      <c r="AL33" s="16">
        <v>8.1541812480706817</v>
      </c>
      <c r="AM33" s="16">
        <v>8.1385609200544327</v>
      </c>
      <c r="AN33" s="16">
        <v>8.1229853415786604</v>
      </c>
      <c r="AO33" s="16">
        <v>8.1070903697896881</v>
      </c>
      <c r="AP33" s="16">
        <v>8.0912301852110744</v>
      </c>
      <c r="AQ33" s="16">
        <v>8.0751840178305532</v>
      </c>
      <c r="AR33" s="16">
        <v>8.0590505226221296</v>
      </c>
      <c r="AS33" s="16">
        <v>8.0427763922182329</v>
      </c>
      <c r="AT33" s="16">
        <v>8.026431264109485</v>
      </c>
      <c r="AU33" s="16">
        <v>8.0099477565402921</v>
      </c>
      <c r="AV33" s="16">
        <v>7.993372195379842</v>
      </c>
    </row>
    <row r="35" spans="1:48" x14ac:dyDescent="0.2">
      <c r="A35" s="7" t="s">
        <v>150</v>
      </c>
      <c r="C35" s="7">
        <v>1.4219939105570718</v>
      </c>
      <c r="D35" s="7">
        <v>1.4289772999621333</v>
      </c>
      <c r="E35" s="7">
        <v>1.4464925818878618</v>
      </c>
      <c r="F35" s="7">
        <v>1.4044818020719718</v>
      </c>
      <c r="G35" s="7">
        <v>1.3413533919479521</v>
      </c>
      <c r="H35" s="7">
        <v>1.3106612859003455</v>
      </c>
      <c r="I35" s="7">
        <v>1.2878191295030674</v>
      </c>
      <c r="J35" s="7">
        <v>1.2561373572153796</v>
      </c>
      <c r="K35" s="7">
        <v>1.2381727322377687</v>
      </c>
      <c r="L35" s="7">
        <v>1.2524706860771784</v>
      </c>
      <c r="M35" s="7">
        <v>1.2371407577168034</v>
      </c>
      <c r="N35" s="7">
        <v>1.2218288942094795</v>
      </c>
      <c r="O35" s="7">
        <v>1.2062366262624573</v>
      </c>
      <c r="P35" s="7">
        <v>1.2065064531395322</v>
      </c>
      <c r="Q35" s="7">
        <v>1.2061202988372928</v>
      </c>
      <c r="R35" s="7">
        <v>1.2053911689190142</v>
      </c>
      <c r="S35" s="7">
        <v>1.2043252188857794</v>
      </c>
      <c r="T35" s="7">
        <v>1.2033745539385572</v>
      </c>
      <c r="U35" s="7">
        <v>1.2028323558733092</v>
      </c>
      <c r="V35" s="7">
        <v>1.2025439908490261</v>
      </c>
      <c r="W35" s="7">
        <v>1.2026504119263408</v>
      </c>
      <c r="X35" s="7">
        <v>1.2027089662622832</v>
      </c>
      <c r="Y35" s="7">
        <v>1.2027202453160888</v>
      </c>
      <c r="Z35" s="7">
        <v>1.2022552024487132</v>
      </c>
      <c r="AA35" s="7">
        <v>1.2014647565746166</v>
      </c>
      <c r="AB35" s="7">
        <v>1.2004961798145779</v>
      </c>
      <c r="AC35" s="7">
        <v>1.199352599034704</v>
      </c>
      <c r="AD35" s="7">
        <v>1.197757743209017</v>
      </c>
      <c r="AE35" s="7">
        <v>1.1958586897147241</v>
      </c>
      <c r="AF35" s="7">
        <v>1.1939369076802289</v>
      </c>
      <c r="AG35" s="7">
        <v>1.1917185745068029</v>
      </c>
      <c r="AH35" s="7">
        <v>1.1896178698706659</v>
      </c>
      <c r="AI35" s="7">
        <v>1.1873617904295113</v>
      </c>
      <c r="AJ35" s="7">
        <v>1.185235741176859</v>
      </c>
      <c r="AK35" s="7">
        <v>1.1829805481637454</v>
      </c>
      <c r="AL35" s="7">
        <v>1.1807598963719825</v>
      </c>
      <c r="AM35" s="7">
        <v>1.1784980068788924</v>
      </c>
      <c r="AN35" s="7">
        <v>1.1762425973083317</v>
      </c>
      <c r="AO35" s="7">
        <v>1.1739409382365731</v>
      </c>
      <c r="AP35" s="7">
        <v>1.171644316499852</v>
      </c>
      <c r="AQ35" s="7">
        <v>1.1693207636676313</v>
      </c>
      <c r="AR35" s="7">
        <v>1.1669845653969682</v>
      </c>
      <c r="AS35" s="7">
        <v>1.1646280025558136</v>
      </c>
      <c r="AT35" s="7">
        <v>1.1622611589470282</v>
      </c>
      <c r="AU35" s="7">
        <v>1.1598742774077133</v>
      </c>
      <c r="AV35" s="7">
        <v>1.1574740661194551</v>
      </c>
    </row>
    <row r="37" spans="1:48" s="16" customFormat="1" x14ac:dyDescent="0.2">
      <c r="A37" s="16" t="s">
        <v>151</v>
      </c>
      <c r="C37" s="16">
        <v>2005</v>
      </c>
      <c r="D37" s="16">
        <v>2006</v>
      </c>
      <c r="E37" s="16">
        <v>2007</v>
      </c>
      <c r="F37" s="16">
        <v>2008</v>
      </c>
      <c r="G37" s="16">
        <v>2009</v>
      </c>
      <c r="H37" s="16">
        <v>2010</v>
      </c>
      <c r="I37" s="16">
        <v>2011</v>
      </c>
      <c r="J37" s="16">
        <v>2012</v>
      </c>
      <c r="K37" s="16">
        <v>2013</v>
      </c>
      <c r="L37" s="16">
        <v>2014</v>
      </c>
      <c r="M37" s="16">
        <v>2015</v>
      </c>
      <c r="N37" s="16">
        <v>2016</v>
      </c>
      <c r="O37" s="16">
        <v>2017</v>
      </c>
      <c r="P37" s="16">
        <v>2018</v>
      </c>
      <c r="Q37" s="16">
        <v>2019</v>
      </c>
      <c r="R37" s="16">
        <v>2020</v>
      </c>
      <c r="S37" s="16">
        <v>2021</v>
      </c>
      <c r="T37" s="16">
        <v>2022</v>
      </c>
      <c r="U37" s="16">
        <v>2023</v>
      </c>
      <c r="V37" s="16">
        <v>2024</v>
      </c>
      <c r="W37" s="16">
        <v>2025</v>
      </c>
      <c r="X37" s="16">
        <v>2026</v>
      </c>
      <c r="Y37" s="16">
        <v>2027</v>
      </c>
      <c r="Z37" s="16">
        <v>2028</v>
      </c>
      <c r="AA37" s="16">
        <v>2029</v>
      </c>
      <c r="AB37" s="16">
        <v>2030</v>
      </c>
      <c r="AC37" s="16">
        <v>2031</v>
      </c>
      <c r="AD37" s="16">
        <v>2032</v>
      </c>
      <c r="AE37" s="16">
        <v>2033</v>
      </c>
      <c r="AF37" s="16">
        <v>2034</v>
      </c>
      <c r="AG37" s="16">
        <v>2035</v>
      </c>
      <c r="AH37" s="16">
        <v>2036</v>
      </c>
      <c r="AI37" s="16">
        <v>2037</v>
      </c>
      <c r="AJ37" s="16">
        <v>2038</v>
      </c>
      <c r="AK37" s="16">
        <v>2039</v>
      </c>
      <c r="AL37" s="16">
        <v>2040</v>
      </c>
      <c r="AM37" s="16">
        <v>2041</v>
      </c>
      <c r="AN37" s="16">
        <v>2042</v>
      </c>
      <c r="AO37" s="16">
        <v>2043</v>
      </c>
      <c r="AP37" s="16">
        <v>2044</v>
      </c>
      <c r="AQ37" s="16">
        <v>2045</v>
      </c>
      <c r="AR37" s="16">
        <v>2046</v>
      </c>
      <c r="AS37" s="16">
        <v>2047</v>
      </c>
      <c r="AT37" s="16">
        <v>2048</v>
      </c>
      <c r="AU37" s="16">
        <v>2049</v>
      </c>
      <c r="AV37" s="16">
        <v>2050</v>
      </c>
    </row>
    <row r="38" spans="1:48" s="16" customFormat="1" x14ac:dyDescent="0.2">
      <c r="A38" s="16" t="s">
        <v>47</v>
      </c>
      <c r="C38" s="16">
        <v>50658.758503325145</v>
      </c>
      <c r="D38" s="16">
        <v>51273.871345403822</v>
      </c>
      <c r="E38" s="16">
        <v>51650.110777479327</v>
      </c>
      <c r="F38" s="16">
        <v>48011.195741220166</v>
      </c>
      <c r="G38" s="16">
        <v>47024.974909004675</v>
      </c>
      <c r="H38" s="16">
        <v>46788.433486529611</v>
      </c>
      <c r="I38" s="16">
        <v>42031.221426864096</v>
      </c>
      <c r="J38" s="16">
        <v>40122.787395269748</v>
      </c>
      <c r="K38" s="16">
        <v>40954.675860924821</v>
      </c>
      <c r="L38" s="16">
        <v>40619.472119647333</v>
      </c>
      <c r="M38" s="16">
        <v>40660.308240299884</v>
      </c>
      <c r="N38" s="16">
        <v>40693.855000106749</v>
      </c>
      <c r="O38" s="16">
        <v>40709.880443795839</v>
      </c>
      <c r="P38" s="16">
        <v>40718.986965407836</v>
      </c>
      <c r="Q38" s="16">
        <v>40705.954451608501</v>
      </c>
      <c r="R38" s="16">
        <v>40681.346682987605</v>
      </c>
      <c r="S38" s="16">
        <v>40645.371404615806</v>
      </c>
      <c r="T38" s="16">
        <v>40613.286940008373</v>
      </c>
      <c r="U38" s="16">
        <v>40594.98802756238</v>
      </c>
      <c r="V38" s="16">
        <v>40585.255852790753</v>
      </c>
      <c r="W38" s="16">
        <v>40588.847510712469</v>
      </c>
      <c r="X38" s="16">
        <v>40590.823690148405</v>
      </c>
      <c r="Y38" s="16">
        <v>40591.204352550725</v>
      </c>
      <c r="Z38" s="16">
        <v>40575.509389290703</v>
      </c>
      <c r="AA38" s="16">
        <v>40548.832237949784</v>
      </c>
      <c r="AB38" s="16">
        <v>40516.143258653916</v>
      </c>
      <c r="AC38" s="16">
        <v>40477.547981564101</v>
      </c>
      <c r="AD38" s="16">
        <v>40423.722398278675</v>
      </c>
      <c r="AE38" s="16">
        <v>40359.630296425836</v>
      </c>
      <c r="AF38" s="16">
        <v>40294.771117753946</v>
      </c>
      <c r="AG38" s="16">
        <v>40219.90348705159</v>
      </c>
      <c r="AH38" s="16">
        <v>40149.005760417429</v>
      </c>
      <c r="AI38" s="16">
        <v>40072.864212132925</v>
      </c>
      <c r="AJ38" s="16">
        <v>40001.111117417764</v>
      </c>
      <c r="AK38" s="16">
        <v>39924.999485634522</v>
      </c>
      <c r="AL38" s="16">
        <v>39850.053602727552</v>
      </c>
      <c r="AM38" s="16">
        <v>39773.715968107652</v>
      </c>
      <c r="AN38" s="16">
        <v>39697.597027619304</v>
      </c>
      <c r="AO38" s="16">
        <v>39619.917189689018</v>
      </c>
      <c r="AP38" s="16">
        <v>39542.407359286801</v>
      </c>
      <c r="AQ38" s="16">
        <v>39463.988617934512</v>
      </c>
      <c r="AR38" s="16">
        <v>39385.143099384477</v>
      </c>
      <c r="AS38" s="16">
        <v>39305.610286806099</v>
      </c>
      <c r="AT38" s="16">
        <v>39225.730503482511</v>
      </c>
      <c r="AU38" s="16">
        <v>39145.1744500653</v>
      </c>
      <c r="AV38" s="16">
        <v>39064.168524314562</v>
      </c>
    </row>
    <row r="39" spans="1:48" s="16" customFormat="1" x14ac:dyDescent="0.2">
      <c r="A39" s="16" t="s">
        <v>51</v>
      </c>
      <c r="C39" s="16">
        <v>1051164.9758994784</v>
      </c>
      <c r="D39" s="16">
        <v>1183985.6605391738</v>
      </c>
      <c r="E39" s="16">
        <v>1324797.0358318607</v>
      </c>
      <c r="F39" s="16">
        <v>1457808.1854707175</v>
      </c>
      <c r="G39" s="16">
        <v>1464841.401542811</v>
      </c>
      <c r="H39" s="16">
        <v>1518337.2689744758</v>
      </c>
      <c r="I39" s="16">
        <v>1625597.9554742048</v>
      </c>
      <c r="J39" s="16">
        <v>1718945.8601516276</v>
      </c>
      <c r="K39" s="16">
        <v>1807485.1909627616</v>
      </c>
      <c r="L39" s="16">
        <v>1947410.9853197604</v>
      </c>
      <c r="M39" s="16">
        <v>1949368.7830410702</v>
      </c>
      <c r="N39" s="16">
        <v>1950977.1084367649</v>
      </c>
      <c r="O39" s="16">
        <v>1951745.412982743</v>
      </c>
      <c r="P39" s="16">
        <v>1952182.0050726896</v>
      </c>
      <c r="Q39" s="16">
        <v>1951557.1899479537</v>
      </c>
      <c r="R39" s="16">
        <v>1950377.4247654967</v>
      </c>
      <c r="S39" s="16">
        <v>1948652.6694044524</v>
      </c>
      <c r="T39" s="16">
        <v>1947114.4505263097</v>
      </c>
      <c r="U39" s="16">
        <v>1946237.1495359924</v>
      </c>
      <c r="V39" s="16">
        <v>1945770.5618854808</v>
      </c>
      <c r="W39" s="16">
        <v>1945942.7560014373</v>
      </c>
      <c r="X39" s="16">
        <v>1946037.4995650945</v>
      </c>
      <c r="Y39" s="16">
        <v>1946055.7495842432</v>
      </c>
      <c r="Z39" s="16">
        <v>1945303.2891934058</v>
      </c>
      <c r="AA39" s="16">
        <v>1944024.3120214394</v>
      </c>
      <c r="AB39" s="16">
        <v>1942457.1110201031</v>
      </c>
      <c r="AC39" s="16">
        <v>1940606.7456001693</v>
      </c>
      <c r="AD39" s="16">
        <v>1938026.1967473307</v>
      </c>
      <c r="AE39" s="16">
        <v>1934953.4423094389</v>
      </c>
      <c r="AF39" s="16">
        <v>1931843.9120656089</v>
      </c>
      <c r="AG39" s="16">
        <v>1928254.5486675526</v>
      </c>
      <c r="AH39" s="16">
        <v>1924855.5135625449</v>
      </c>
      <c r="AI39" s="16">
        <v>1921205.0749962397</v>
      </c>
      <c r="AJ39" s="16">
        <v>1917765.0311555078</v>
      </c>
      <c r="AK39" s="16">
        <v>1914116.0268698616</v>
      </c>
      <c r="AL39" s="16">
        <v>1910522.911842477</v>
      </c>
      <c r="AM39" s="16">
        <v>1906863.0723493828</v>
      </c>
      <c r="AN39" s="16">
        <v>1903213.7176639931</v>
      </c>
      <c r="AO39" s="16">
        <v>1899489.5291940463</v>
      </c>
      <c r="AP39" s="16">
        <v>1895773.4913600008</v>
      </c>
      <c r="AQ39" s="16">
        <v>1892013.8777954876</v>
      </c>
      <c r="AR39" s="16">
        <v>1888233.8033396874</v>
      </c>
      <c r="AS39" s="16">
        <v>1884420.7780878504</v>
      </c>
      <c r="AT39" s="16">
        <v>1880591.1180890426</v>
      </c>
      <c r="AU39" s="16">
        <v>1876729.0358124285</v>
      </c>
      <c r="AV39" s="16">
        <v>1872845.3853991907</v>
      </c>
    </row>
    <row r="40" spans="1:48" s="16" customFormat="1" x14ac:dyDescent="0.2">
      <c r="A40" s="16" t="s">
        <v>58</v>
      </c>
      <c r="C40" s="16">
        <v>2966342.3510999074</v>
      </c>
      <c r="D40" s="16">
        <v>2928590.5475819814</v>
      </c>
      <c r="E40" s="16">
        <v>2900984.0502590775</v>
      </c>
      <c r="F40" s="16">
        <v>2737966.3929818147</v>
      </c>
      <c r="G40" s="16">
        <v>2695862.0315482337</v>
      </c>
      <c r="H40" s="16">
        <v>2558243.987151945</v>
      </c>
      <c r="I40" s="16">
        <v>2461749.3679134878</v>
      </c>
      <c r="J40" s="16">
        <v>2352689.11961459</v>
      </c>
      <c r="K40" s="16">
        <v>2229469.0595725854</v>
      </c>
      <c r="L40" s="16">
        <v>2164516.5248578424</v>
      </c>
      <c r="M40" s="16">
        <v>2166692.5860755555</v>
      </c>
      <c r="N40" s="16">
        <v>2168480.2143279244</v>
      </c>
      <c r="O40" s="16">
        <v>2169334.1726851636</v>
      </c>
      <c r="P40" s="16">
        <v>2169819.4378913455</v>
      </c>
      <c r="Q40" s="16">
        <v>2169124.9657574873</v>
      </c>
      <c r="R40" s="16">
        <v>2167813.6754073105</v>
      </c>
      <c r="S40" s="16">
        <v>2165896.6370890192</v>
      </c>
      <c r="T40" s="16">
        <v>2164186.9311226429</v>
      </c>
      <c r="U40" s="16">
        <v>2163211.8249405734</v>
      </c>
      <c r="V40" s="16">
        <v>2162693.2201430034</v>
      </c>
      <c r="W40" s="16">
        <v>2162884.611180787</v>
      </c>
      <c r="X40" s="16">
        <v>2162989.9171540542</v>
      </c>
      <c r="Y40" s="16">
        <v>2163010.2017618357</v>
      </c>
      <c r="Z40" s="16">
        <v>2162173.8539325655</v>
      </c>
      <c r="AA40" s="16">
        <v>2160752.2910244246</v>
      </c>
      <c r="AB40" s="16">
        <v>2159010.3718862776</v>
      </c>
      <c r="AC40" s="16">
        <v>2156953.7199732172</v>
      </c>
      <c r="AD40" s="16">
        <v>2154085.4807174671</v>
      </c>
      <c r="AE40" s="16">
        <v>2150670.162734882</v>
      </c>
      <c r="AF40" s="16">
        <v>2147213.9690253609</v>
      </c>
      <c r="AG40" s="16">
        <v>2143224.4483502796</v>
      </c>
      <c r="AH40" s="16">
        <v>2139446.474564149</v>
      </c>
      <c r="AI40" s="16">
        <v>2135389.0698050568</v>
      </c>
      <c r="AJ40" s="16">
        <v>2131565.5154574481</v>
      </c>
      <c r="AK40" s="16">
        <v>2127509.7048786338</v>
      </c>
      <c r="AL40" s="16">
        <v>2123516.0143268616</v>
      </c>
      <c r="AM40" s="16">
        <v>2119448.1605862556</v>
      </c>
      <c r="AN40" s="16">
        <v>2115391.9605436665</v>
      </c>
      <c r="AO40" s="16">
        <v>2111252.583932539</v>
      </c>
      <c r="AP40" s="16">
        <v>2107122.2666243683</v>
      </c>
      <c r="AQ40" s="16">
        <v>2102943.515580642</v>
      </c>
      <c r="AR40" s="16">
        <v>2098742.0225797035</v>
      </c>
      <c r="AS40" s="16">
        <v>2094503.9052898665</v>
      </c>
      <c r="AT40" s="16">
        <v>2090247.2987417397</v>
      </c>
      <c r="AU40" s="16">
        <v>2085954.6553443733</v>
      </c>
      <c r="AV40" s="16">
        <v>2081638.0393041053</v>
      </c>
    </row>
    <row r="41" spans="1:48" s="16" customFormat="1" x14ac:dyDescent="0.2">
      <c r="A41" s="16" t="s">
        <v>60</v>
      </c>
      <c r="C41" s="16">
        <v>40164.140117675706</v>
      </c>
      <c r="D41" s="16">
        <v>37412.900367591137</v>
      </c>
      <c r="E41" s="16">
        <v>41623.271534723281</v>
      </c>
      <c r="F41" s="16">
        <v>39148.855786401567</v>
      </c>
      <c r="G41" s="16">
        <v>40293.788107410997</v>
      </c>
      <c r="H41" s="16">
        <v>37273.929320282747</v>
      </c>
      <c r="I41" s="16">
        <v>37099.882416740227</v>
      </c>
      <c r="J41" s="16">
        <v>35848.921179280565</v>
      </c>
      <c r="K41" s="16">
        <v>34989.102134542438</v>
      </c>
      <c r="L41" s="16">
        <v>35120.911808914396</v>
      </c>
      <c r="M41" s="16">
        <v>35156.220042065048</v>
      </c>
      <c r="N41" s="16">
        <v>35185.225657627489</v>
      </c>
      <c r="O41" s="16">
        <v>35199.081775521998</v>
      </c>
      <c r="P41" s="16">
        <v>35206.955569191181</v>
      </c>
      <c r="Q41" s="16">
        <v>35195.687235460828</v>
      </c>
      <c r="R41" s="16">
        <v>35174.410561332646</v>
      </c>
      <c r="S41" s="16">
        <v>35143.305169926396</v>
      </c>
      <c r="T41" s="16">
        <v>35115.563902176902</v>
      </c>
      <c r="U41" s="16">
        <v>35099.74206952675</v>
      </c>
      <c r="V41" s="16">
        <v>35091.327315862385</v>
      </c>
      <c r="W41" s="16">
        <v>35094.432779683899</v>
      </c>
      <c r="X41" s="16">
        <v>35096.141448459377</v>
      </c>
      <c r="Y41" s="16">
        <v>35096.470581507245</v>
      </c>
      <c r="Z41" s="16">
        <v>35082.900207700426</v>
      </c>
      <c r="AA41" s="16">
        <v>35059.834278217197</v>
      </c>
      <c r="AB41" s="16">
        <v>35031.570327479683</v>
      </c>
      <c r="AC41" s="16">
        <v>34998.199600284621</v>
      </c>
      <c r="AD41" s="16">
        <v>34951.660256837167</v>
      </c>
      <c r="AE41" s="16">
        <v>34896.244148764883</v>
      </c>
      <c r="AF41" s="16">
        <v>34840.164801218853</v>
      </c>
      <c r="AG41" s="16">
        <v>34775.431821738101</v>
      </c>
      <c r="AH41" s="16">
        <v>34714.131349953626</v>
      </c>
      <c r="AI41" s="16">
        <v>34648.296900051922</v>
      </c>
      <c r="AJ41" s="16">
        <v>34586.256849307669</v>
      </c>
      <c r="AK41" s="16">
        <v>34520.448266182371</v>
      </c>
      <c r="AL41" s="16">
        <v>34455.647627309867</v>
      </c>
      <c r="AM41" s="16">
        <v>34389.643634808686</v>
      </c>
      <c r="AN41" s="16">
        <v>34323.828732340138</v>
      </c>
      <c r="AO41" s="16">
        <v>34256.664227364672</v>
      </c>
      <c r="AP41" s="16">
        <v>34189.646716406831</v>
      </c>
      <c r="AQ41" s="16">
        <v>34121.843331589633</v>
      </c>
      <c r="AR41" s="16">
        <v>34053.670941378186</v>
      </c>
      <c r="AS41" s="16">
        <v>33984.904294479064</v>
      </c>
      <c r="AT41" s="16">
        <v>33915.837645430569</v>
      </c>
      <c r="AU41" s="16">
        <v>33846.186271345585</v>
      </c>
      <c r="AV41" s="16">
        <v>33776.145923063581</v>
      </c>
    </row>
    <row r="42" spans="1:48" s="16" customFormat="1" x14ac:dyDescent="0.2">
      <c r="A42" s="16" t="s">
        <v>62</v>
      </c>
      <c r="C42" s="16">
        <v>313902.94299361599</v>
      </c>
      <c r="D42" s="16">
        <v>316379.20211391465</v>
      </c>
      <c r="E42" s="16">
        <v>319357.93711119774</v>
      </c>
      <c r="F42" s="16">
        <v>311605.84040671453</v>
      </c>
      <c r="G42" s="16">
        <v>275242.61553581717</v>
      </c>
      <c r="H42" s="16">
        <v>278951.03689215693</v>
      </c>
      <c r="I42" s="16">
        <v>276792.49969777366</v>
      </c>
      <c r="J42" s="16">
        <v>275040.6773671651</v>
      </c>
      <c r="K42" s="16">
        <v>282013.79288976203</v>
      </c>
      <c r="L42" s="16">
        <v>297262.31601196236</v>
      </c>
      <c r="M42" s="16">
        <v>297561.16381004226</v>
      </c>
      <c r="N42" s="16">
        <v>297806.66644694289</v>
      </c>
      <c r="O42" s="16">
        <v>297923.94420210685</v>
      </c>
      <c r="P42" s="16">
        <v>297990.5877492514</v>
      </c>
      <c r="Q42" s="16">
        <v>297895.21291956294</v>
      </c>
      <c r="R42" s="16">
        <v>297715.12780495128</v>
      </c>
      <c r="S42" s="16">
        <v>297451.85272997059</v>
      </c>
      <c r="T42" s="16">
        <v>297217.05149402359</v>
      </c>
      <c r="U42" s="16">
        <v>297083.13598970155</v>
      </c>
      <c r="V42" s="16">
        <v>297011.91377381637</v>
      </c>
      <c r="W42" s="16">
        <v>297038.19832396973</v>
      </c>
      <c r="X42" s="16">
        <v>297052.6604438675</v>
      </c>
      <c r="Y42" s="16">
        <v>297055.44621584902</v>
      </c>
      <c r="Z42" s="16">
        <v>296940.58698984393</v>
      </c>
      <c r="AA42" s="16">
        <v>296745.35767300677</v>
      </c>
      <c r="AB42" s="16">
        <v>296506.13246434496</v>
      </c>
      <c r="AC42" s="16">
        <v>296223.68365700822</v>
      </c>
      <c r="AD42" s="16">
        <v>295829.77608723508</v>
      </c>
      <c r="AE42" s="16">
        <v>295360.73585503484</v>
      </c>
      <c r="AF42" s="16">
        <v>294886.08198435314</v>
      </c>
      <c r="AG42" s="16">
        <v>294338.18403946207</v>
      </c>
      <c r="AH42" s="16">
        <v>293819.33873400924</v>
      </c>
      <c r="AI42" s="16">
        <v>293262.11797739478</v>
      </c>
      <c r="AJ42" s="16">
        <v>292737.01289840147</v>
      </c>
      <c r="AK42" s="16">
        <v>292180.01107738592</v>
      </c>
      <c r="AL42" s="16">
        <v>291631.54046548664</v>
      </c>
      <c r="AM42" s="16">
        <v>291072.88470553124</v>
      </c>
      <c r="AN42" s="16">
        <v>290515.82939778897</v>
      </c>
      <c r="AO42" s="16">
        <v>289947.35109598888</v>
      </c>
      <c r="AP42" s="16">
        <v>289380.11694702727</v>
      </c>
      <c r="AQ42" s="16">
        <v>288806.23118592083</v>
      </c>
      <c r="AR42" s="16">
        <v>288229.22217452084</v>
      </c>
      <c r="AS42" s="16">
        <v>287647.18339281646</v>
      </c>
      <c r="AT42" s="16">
        <v>287062.60540215828</v>
      </c>
      <c r="AU42" s="16">
        <v>286473.07831679756</v>
      </c>
      <c r="AV42" s="16">
        <v>285880.25896581175</v>
      </c>
    </row>
    <row r="43" spans="1:48" s="16" customFormat="1" x14ac:dyDescent="0.2">
      <c r="A43" s="16" t="s">
        <v>64</v>
      </c>
      <c r="C43" s="16">
        <v>283170.88011722453</v>
      </c>
      <c r="D43" s="16">
        <v>289412.52737348573</v>
      </c>
      <c r="E43" s="16">
        <v>307611.96181508788</v>
      </c>
      <c r="F43" s="16">
        <v>303872.0021328177</v>
      </c>
      <c r="G43" s="16">
        <v>294638.3753095296</v>
      </c>
      <c r="H43" s="16">
        <v>302331.14223966195</v>
      </c>
      <c r="I43" s="16">
        <v>304943.65866107721</v>
      </c>
      <c r="J43" s="16">
        <v>295999.85571005859</v>
      </c>
      <c r="K43" s="16">
        <v>298249.5042273248</v>
      </c>
      <c r="L43" s="16">
        <v>309625.5451199754</v>
      </c>
      <c r="M43" s="16">
        <v>309936.82208783925</v>
      </c>
      <c r="N43" s="16">
        <v>310192.53525322978</v>
      </c>
      <c r="O43" s="16">
        <v>310314.6906254958</v>
      </c>
      <c r="P43" s="16">
        <v>310384.10589780554</v>
      </c>
      <c r="Q43" s="16">
        <v>310284.76440027152</v>
      </c>
      <c r="R43" s="16">
        <v>310097.18949159264</v>
      </c>
      <c r="S43" s="16">
        <v>309822.96472707816</v>
      </c>
      <c r="T43" s="16">
        <v>309578.39803712472</v>
      </c>
      <c r="U43" s="16">
        <v>309438.91294671036</v>
      </c>
      <c r="V43" s="16">
        <v>309364.72857745038</v>
      </c>
      <c r="W43" s="16">
        <v>309392.10630994826</v>
      </c>
      <c r="X43" s="16">
        <v>309407.16991376126</v>
      </c>
      <c r="Y43" s="16">
        <v>309410.07154683716</v>
      </c>
      <c r="Z43" s="16">
        <v>309290.43529108498</v>
      </c>
      <c r="AA43" s="16">
        <v>309087.08632825623</v>
      </c>
      <c r="AB43" s="16">
        <v>308837.91167123261</v>
      </c>
      <c r="AC43" s="16">
        <v>308543.71573306795</v>
      </c>
      <c r="AD43" s="16">
        <v>308133.42542902211</v>
      </c>
      <c r="AE43" s="16">
        <v>307644.87767252704</v>
      </c>
      <c r="AF43" s="16">
        <v>307150.48280463793</v>
      </c>
      <c r="AG43" s="16">
        <v>306579.79761946917</v>
      </c>
      <c r="AH43" s="16">
        <v>306039.37338174868</v>
      </c>
      <c r="AI43" s="16">
        <v>305458.97764631349</v>
      </c>
      <c r="AJ43" s="16">
        <v>304912.03328918887</v>
      </c>
      <c r="AK43" s="16">
        <v>304331.86559494998</v>
      </c>
      <c r="AL43" s="16">
        <v>303760.58392537985</v>
      </c>
      <c r="AM43" s="16">
        <v>303178.69350438326</v>
      </c>
      <c r="AN43" s="16">
        <v>302598.47009888862</v>
      </c>
      <c r="AO43" s="16">
        <v>302006.34861357854</v>
      </c>
      <c r="AP43" s="16">
        <v>301415.52302579756</v>
      </c>
      <c r="AQ43" s="16">
        <v>300817.76918332255</v>
      </c>
      <c r="AR43" s="16">
        <v>300216.76219363511</v>
      </c>
      <c r="AS43" s="16">
        <v>299610.51624398399</v>
      </c>
      <c r="AT43" s="16">
        <v>299001.625478915</v>
      </c>
      <c r="AU43" s="16">
        <v>298387.5797848067</v>
      </c>
      <c r="AV43" s="16">
        <v>297770.10489875602</v>
      </c>
    </row>
    <row r="44" spans="1:48" s="16" customFormat="1" x14ac:dyDescent="0.2">
      <c r="A44" s="16" t="s">
        <v>64</v>
      </c>
      <c r="C44" s="16">
        <v>31052.702948194677</v>
      </c>
      <c r="D44" s="16">
        <v>30871.219512048207</v>
      </c>
      <c r="E44" s="16">
        <v>28464.015973973248</v>
      </c>
      <c r="F44" s="16">
        <v>25293.862860140052</v>
      </c>
      <c r="G44" s="16">
        <v>22789.849251811225</v>
      </c>
      <c r="H44" s="16">
        <v>20704.433889135682</v>
      </c>
      <c r="I44" s="16">
        <v>19014.968447652311</v>
      </c>
      <c r="J44" s="16">
        <v>16793.396160424854</v>
      </c>
      <c r="K44" s="16">
        <v>15275.046991794095</v>
      </c>
      <c r="L44" s="16">
        <v>14222.495904733501</v>
      </c>
      <c r="M44" s="16">
        <v>14236.794257923209</v>
      </c>
      <c r="N44" s="16">
        <v>14248.540315394483</v>
      </c>
      <c r="O44" s="16">
        <v>14254.151461855672</v>
      </c>
      <c r="P44" s="16">
        <v>14257.340017973575</v>
      </c>
      <c r="Q44" s="16">
        <v>14252.776815537229</v>
      </c>
      <c r="R44" s="16">
        <v>14244.160655105496</v>
      </c>
      <c r="S44" s="16">
        <v>14231.564276506399</v>
      </c>
      <c r="T44" s="16">
        <v>14220.330226857974</v>
      </c>
      <c r="U44" s="16">
        <v>14213.923048385599</v>
      </c>
      <c r="V44" s="16">
        <v>14210.515426163776</v>
      </c>
      <c r="W44" s="16">
        <v>14211.773008732363</v>
      </c>
      <c r="X44" s="16">
        <v>14212.464947905075</v>
      </c>
      <c r="Y44" s="16">
        <v>14212.598232981805</v>
      </c>
      <c r="Z44" s="16">
        <v>14207.102800888717</v>
      </c>
      <c r="AA44" s="16">
        <v>14197.762067100286</v>
      </c>
      <c r="AB44" s="16">
        <v>14186.316352769094</v>
      </c>
      <c r="AC44" s="16">
        <v>14172.802608209953</v>
      </c>
      <c r="AD44" s="16">
        <v>14153.956126512901</v>
      </c>
      <c r="AE44" s="16">
        <v>14131.514927537131</v>
      </c>
      <c r="AF44" s="16">
        <v>14108.805144398442</v>
      </c>
      <c r="AG44" s="16">
        <v>14082.591003359756</v>
      </c>
      <c r="AH44" s="16">
        <v>14057.766883938926</v>
      </c>
      <c r="AI44" s="16">
        <v>14031.106693588179</v>
      </c>
      <c r="AJ44" s="16">
        <v>14005.983075715149</v>
      </c>
      <c r="AK44" s="16">
        <v>13979.333360323697</v>
      </c>
      <c r="AL44" s="16">
        <v>13953.091820069767</v>
      </c>
      <c r="AM44" s="16">
        <v>13926.362972078818</v>
      </c>
      <c r="AN44" s="16">
        <v>13899.710697618451</v>
      </c>
      <c r="AO44" s="16">
        <v>13872.511890760754</v>
      </c>
      <c r="AP44" s="16">
        <v>13845.372610313558</v>
      </c>
      <c r="AQ44" s="16">
        <v>13817.915083921976</v>
      </c>
      <c r="AR44" s="16">
        <v>13790.308125826085</v>
      </c>
      <c r="AS44" s="16">
        <v>13762.460518701695</v>
      </c>
      <c r="AT44" s="16">
        <v>13734.491423292377</v>
      </c>
      <c r="AU44" s="16">
        <v>13706.285538773416</v>
      </c>
      <c r="AV44" s="16">
        <v>13677.922136022751</v>
      </c>
    </row>
    <row r="46" spans="1:48" x14ac:dyDescent="0.2">
      <c r="A46" s="7" t="s">
        <v>152</v>
      </c>
      <c r="C46" s="7">
        <v>4736456.7516794223</v>
      </c>
      <c r="D46" s="7">
        <v>4837925.9288335992</v>
      </c>
      <c r="E46" s="7">
        <v>4974488.3833034001</v>
      </c>
      <c r="F46" s="7">
        <v>4923706.3353798278</v>
      </c>
      <c r="G46" s="7">
        <v>4840693.0362046184</v>
      </c>
      <c r="H46" s="7">
        <v>4762630.2319541872</v>
      </c>
      <c r="I46" s="7">
        <v>4767229.5540378001</v>
      </c>
      <c r="J46" s="7">
        <v>4735440.6175784161</v>
      </c>
      <c r="K46" s="7">
        <v>4708436.3726396952</v>
      </c>
      <c r="L46" s="7">
        <v>4808778.2511428362</v>
      </c>
      <c r="M46" s="7">
        <v>4813612.6775547955</v>
      </c>
      <c r="N46" s="7">
        <v>4730859.0011961535</v>
      </c>
      <c r="O46" s="7">
        <v>4718748.3019531965</v>
      </c>
      <c r="P46" s="7">
        <v>4706637.6027102396</v>
      </c>
      <c r="Q46" s="7">
        <v>4694526.9034672827</v>
      </c>
      <c r="R46" s="7">
        <v>4682416.2042243257</v>
      </c>
      <c r="S46" s="7">
        <v>4670305.5049813651</v>
      </c>
      <c r="T46" s="7">
        <v>4658194.8057384081</v>
      </c>
      <c r="U46" s="7">
        <v>4646084.1064954512</v>
      </c>
      <c r="V46" s="7">
        <v>4633973.4072524942</v>
      </c>
      <c r="W46" s="7">
        <v>4621862.7080095336</v>
      </c>
      <c r="X46" s="7">
        <v>4609752.0087665766</v>
      </c>
      <c r="Y46" s="7">
        <v>4597641.3095236197</v>
      </c>
      <c r="Z46" s="7">
        <v>4585530.6102806628</v>
      </c>
      <c r="AA46" s="7">
        <v>4573419.9110377021</v>
      </c>
      <c r="AB46" s="7">
        <v>4561309.2117947452</v>
      </c>
      <c r="AC46" s="7">
        <v>4549198.5125517882</v>
      </c>
      <c r="AD46" s="7">
        <v>4537087.8133088313</v>
      </c>
      <c r="AE46" s="7">
        <v>4524977.1140658744</v>
      </c>
      <c r="AF46" s="7">
        <v>4512866.4148229137</v>
      </c>
      <c r="AG46" s="7">
        <v>4500755.7155799568</v>
      </c>
      <c r="AH46" s="7">
        <v>4488645.0163369998</v>
      </c>
      <c r="AI46" s="7">
        <v>4476534.3170940429</v>
      </c>
      <c r="AJ46" s="7">
        <v>4464423.6178510822</v>
      </c>
      <c r="AK46" s="7">
        <v>4452312.9186081253</v>
      </c>
      <c r="AL46" s="7">
        <v>4440202.2193651684</v>
      </c>
      <c r="AM46" s="7">
        <v>4428091.5201222114</v>
      </c>
      <c r="AN46" s="7">
        <v>4415980.8208792508</v>
      </c>
      <c r="AO46" s="7">
        <v>4403870.1216362938</v>
      </c>
      <c r="AP46" s="7">
        <v>4391759.4223933369</v>
      </c>
      <c r="AQ46" s="7">
        <v>4379648.72315038</v>
      </c>
      <c r="AR46" s="7">
        <v>4367538.0239074193</v>
      </c>
      <c r="AS46" s="7">
        <v>4355427.3246644624</v>
      </c>
      <c r="AT46" s="7">
        <v>4343316.6254215054</v>
      </c>
      <c r="AU46" s="7">
        <v>4331205.9261785485</v>
      </c>
      <c r="AV46" s="7">
        <v>4319095.2269355915</v>
      </c>
    </row>
    <row r="48" spans="1:48" s="16" customFormat="1" x14ac:dyDescent="0.2">
      <c r="A48" s="16" t="s">
        <v>153</v>
      </c>
      <c r="C48" s="16">
        <v>2005</v>
      </c>
      <c r="D48" s="16">
        <v>2006</v>
      </c>
      <c r="E48" s="16">
        <v>2007</v>
      </c>
      <c r="F48" s="16">
        <v>2008</v>
      </c>
      <c r="G48" s="16">
        <v>2009</v>
      </c>
      <c r="H48" s="16">
        <v>2010</v>
      </c>
      <c r="I48" s="16">
        <v>2011</v>
      </c>
      <c r="J48" s="16">
        <v>2012</v>
      </c>
      <c r="K48" s="16">
        <v>2013</v>
      </c>
      <c r="L48" s="16">
        <v>2014</v>
      </c>
      <c r="M48" s="16">
        <v>2015</v>
      </c>
      <c r="N48" s="16">
        <v>2016</v>
      </c>
      <c r="O48" s="16">
        <v>2017</v>
      </c>
      <c r="P48" s="16">
        <v>2018</v>
      </c>
      <c r="Q48" s="16">
        <v>2019</v>
      </c>
      <c r="R48" s="16">
        <v>2020</v>
      </c>
      <c r="S48" s="16">
        <v>2021</v>
      </c>
      <c r="T48" s="16">
        <v>2022</v>
      </c>
      <c r="U48" s="16">
        <v>2023</v>
      </c>
      <c r="V48" s="16">
        <v>2024</v>
      </c>
      <c r="W48" s="16">
        <v>2025</v>
      </c>
      <c r="X48" s="16">
        <v>2026</v>
      </c>
      <c r="Y48" s="16">
        <v>2027</v>
      </c>
      <c r="Z48" s="16">
        <v>2028</v>
      </c>
      <c r="AA48" s="16">
        <v>2029</v>
      </c>
      <c r="AB48" s="16">
        <v>2030</v>
      </c>
      <c r="AC48" s="16">
        <v>2031</v>
      </c>
      <c r="AD48" s="16">
        <v>2032</v>
      </c>
      <c r="AE48" s="16">
        <v>2033</v>
      </c>
      <c r="AF48" s="16">
        <v>2034</v>
      </c>
      <c r="AG48" s="16">
        <v>2035</v>
      </c>
      <c r="AH48" s="16">
        <v>2036</v>
      </c>
      <c r="AI48" s="16">
        <v>2037</v>
      </c>
      <c r="AJ48" s="16">
        <v>2038</v>
      </c>
      <c r="AK48" s="16">
        <v>2039</v>
      </c>
      <c r="AL48" s="16">
        <v>2040</v>
      </c>
      <c r="AM48" s="16">
        <v>2041</v>
      </c>
      <c r="AN48" s="16">
        <v>2042</v>
      </c>
      <c r="AO48" s="16">
        <v>2043</v>
      </c>
      <c r="AP48" s="16">
        <v>2044</v>
      </c>
      <c r="AQ48" s="16">
        <v>2045</v>
      </c>
      <c r="AR48" s="16">
        <v>2046</v>
      </c>
      <c r="AS48" s="16">
        <v>2047</v>
      </c>
      <c r="AT48" s="16">
        <v>2048</v>
      </c>
      <c r="AU48" s="16">
        <v>2049</v>
      </c>
      <c r="AV48" s="16">
        <v>2050</v>
      </c>
    </row>
    <row r="49" spans="1:48" s="16" customFormat="1" x14ac:dyDescent="0.2">
      <c r="A49" s="16" t="s">
        <v>47</v>
      </c>
      <c r="C49" s="16">
        <v>547114.59183591162</v>
      </c>
      <c r="D49" s="16">
        <v>553757.81053036137</v>
      </c>
      <c r="E49" s="16">
        <v>557821.19639677682</v>
      </c>
      <c r="F49" s="16">
        <v>518520.91400517785</v>
      </c>
      <c r="G49" s="16">
        <v>507869.72901725053</v>
      </c>
      <c r="H49" s="16">
        <v>505315.08165451983</v>
      </c>
      <c r="I49" s="16">
        <v>453937.19141013228</v>
      </c>
      <c r="J49" s="16">
        <v>433326.10386891331</v>
      </c>
      <c r="K49" s="16">
        <v>442310.49929798808</v>
      </c>
      <c r="L49" s="16">
        <v>438690.2988921912</v>
      </c>
      <c r="M49" s="16">
        <v>439131.32899523881</v>
      </c>
      <c r="N49" s="16">
        <v>439493.63400115294</v>
      </c>
      <c r="O49" s="16">
        <v>439666.70879299508</v>
      </c>
      <c r="P49" s="16">
        <v>439765.05922640464</v>
      </c>
      <c r="Q49" s="16">
        <v>439624.30807737185</v>
      </c>
      <c r="R49" s="16">
        <v>439358.54417626618</v>
      </c>
      <c r="S49" s="16">
        <v>438970.01116985077</v>
      </c>
      <c r="T49" s="16">
        <v>438623.49895209045</v>
      </c>
      <c r="U49" s="16">
        <v>438425.87069767376</v>
      </c>
      <c r="V49" s="16">
        <v>438320.76321014017</v>
      </c>
      <c r="W49" s="16">
        <v>438359.55311569473</v>
      </c>
      <c r="X49" s="16">
        <v>438380.89585360279</v>
      </c>
      <c r="Y49" s="16">
        <v>438385.00700754783</v>
      </c>
      <c r="Z49" s="16">
        <v>438215.50140433962</v>
      </c>
      <c r="AA49" s="16">
        <v>437927.38816985767</v>
      </c>
      <c r="AB49" s="16">
        <v>437574.34719346231</v>
      </c>
      <c r="AC49" s="16">
        <v>437157.51820089231</v>
      </c>
      <c r="AD49" s="16">
        <v>436576.20190140972</v>
      </c>
      <c r="AE49" s="16">
        <v>435884.00720139907</v>
      </c>
      <c r="AF49" s="16">
        <v>435183.52807174268</v>
      </c>
      <c r="AG49" s="16">
        <v>434374.95766015718</v>
      </c>
      <c r="AH49" s="16">
        <v>433609.2622125083</v>
      </c>
      <c r="AI49" s="16">
        <v>432786.9334910356</v>
      </c>
      <c r="AJ49" s="16">
        <v>432012.00006811187</v>
      </c>
      <c r="AK49" s="16">
        <v>431189.99444485287</v>
      </c>
      <c r="AL49" s="16">
        <v>430380.5789094576</v>
      </c>
      <c r="AM49" s="16">
        <v>429556.13245556265</v>
      </c>
      <c r="AN49" s="16">
        <v>428734.04789828853</v>
      </c>
      <c r="AO49" s="16">
        <v>427895.10564864142</v>
      </c>
      <c r="AP49" s="16">
        <v>427057.99948029744</v>
      </c>
      <c r="AQ49" s="16">
        <v>426211.07707369275</v>
      </c>
      <c r="AR49" s="16">
        <v>425359.54547335237</v>
      </c>
      <c r="AS49" s="16">
        <v>424500.59109750588</v>
      </c>
      <c r="AT49" s="16">
        <v>423637.88943761116</v>
      </c>
      <c r="AU49" s="16">
        <v>422767.88406070526</v>
      </c>
      <c r="AV49" s="16">
        <v>421893.02006259729</v>
      </c>
    </row>
    <row r="50" spans="1:48" s="16" customFormat="1" x14ac:dyDescent="0.2">
      <c r="A50" s="16" t="s">
        <v>51</v>
      </c>
      <c r="C50" s="16">
        <v>1650329.0121621811</v>
      </c>
      <c r="D50" s="16">
        <v>1858857.4870465028</v>
      </c>
      <c r="E50" s="16">
        <v>2079931.3462560214</v>
      </c>
      <c r="F50" s="16">
        <v>2288758.8511890266</v>
      </c>
      <c r="G50" s="16">
        <v>2299801.0004222132</v>
      </c>
      <c r="H50" s="16">
        <v>2383789.5122899269</v>
      </c>
      <c r="I50" s="16">
        <v>2552188.7900945018</v>
      </c>
      <c r="J50" s="16">
        <v>2698745.0004380555</v>
      </c>
      <c r="K50" s="16">
        <v>2837751.7498115357</v>
      </c>
      <c r="L50" s="16">
        <v>3057435.2469520238</v>
      </c>
      <c r="M50" s="16">
        <v>3060508.9893744802</v>
      </c>
      <c r="N50" s="16">
        <v>3063034.0602457211</v>
      </c>
      <c r="O50" s="16">
        <v>3064240.2983829067</v>
      </c>
      <c r="P50" s="16">
        <v>3064925.7479641228</v>
      </c>
      <c r="Q50" s="16">
        <v>3063944.7882182873</v>
      </c>
      <c r="R50" s="16">
        <v>3062092.5568818301</v>
      </c>
      <c r="S50" s="16">
        <v>3059384.6909649903</v>
      </c>
      <c r="T50" s="16">
        <v>3056969.6873263065</v>
      </c>
      <c r="U50" s="16">
        <v>3055592.3247715081</v>
      </c>
      <c r="V50" s="16">
        <v>3054859.7821602048</v>
      </c>
      <c r="W50" s="16">
        <v>3055130.1269222568</v>
      </c>
      <c r="X50" s="16">
        <v>3055278.8743171985</v>
      </c>
      <c r="Y50" s="16">
        <v>3055307.5268472619</v>
      </c>
      <c r="Z50" s="16">
        <v>3054126.1640336472</v>
      </c>
      <c r="AA50" s="16">
        <v>3052118.16987366</v>
      </c>
      <c r="AB50" s="16">
        <v>3049657.6643015621</v>
      </c>
      <c r="AC50" s="16">
        <v>3046752.5905922661</v>
      </c>
      <c r="AD50" s="16">
        <v>3042701.1288933093</v>
      </c>
      <c r="AE50" s="16">
        <v>3037876.9044258194</v>
      </c>
      <c r="AF50" s="16">
        <v>3032994.9419430061</v>
      </c>
      <c r="AG50" s="16">
        <v>3027359.6414080579</v>
      </c>
      <c r="AH50" s="16">
        <v>3022023.1562931957</v>
      </c>
      <c r="AI50" s="16">
        <v>3016291.9677440966</v>
      </c>
      <c r="AJ50" s="16">
        <v>3010891.0989141474</v>
      </c>
      <c r="AK50" s="16">
        <v>3005162.1621856829</v>
      </c>
      <c r="AL50" s="16">
        <v>2999520.9715926889</v>
      </c>
      <c r="AM50" s="16">
        <v>2993775.0235885312</v>
      </c>
      <c r="AN50" s="16">
        <v>2988045.5367324692</v>
      </c>
      <c r="AO50" s="16">
        <v>2982198.5608346527</v>
      </c>
      <c r="AP50" s="16">
        <v>2976364.3814352015</v>
      </c>
      <c r="AQ50" s="16">
        <v>2970461.7881389158</v>
      </c>
      <c r="AR50" s="16">
        <v>2964527.0712433094</v>
      </c>
      <c r="AS50" s="16">
        <v>2958540.6215979252</v>
      </c>
      <c r="AT50" s="16">
        <v>2952528.0553997969</v>
      </c>
      <c r="AU50" s="16">
        <v>2946464.5862255129</v>
      </c>
      <c r="AV50" s="16">
        <v>2940367.2550767297</v>
      </c>
    </row>
    <row r="51" spans="1:48" s="16" customFormat="1" x14ac:dyDescent="0.2">
      <c r="A51" s="16" t="s">
        <v>58</v>
      </c>
      <c r="C51" s="16">
        <v>4657157.4912268547</v>
      </c>
      <c r="D51" s="16">
        <v>4597887.159703711</v>
      </c>
      <c r="E51" s="16">
        <v>4554544.9589067521</v>
      </c>
      <c r="F51" s="16">
        <v>4298607.2369814496</v>
      </c>
      <c r="G51" s="16">
        <v>4232503.3895307267</v>
      </c>
      <c r="H51" s="16">
        <v>4016443.0598285538</v>
      </c>
      <c r="I51" s="16">
        <v>3864946.5076241759</v>
      </c>
      <c r="J51" s="16">
        <v>3693721.9177949065</v>
      </c>
      <c r="K51" s="16">
        <v>3500266.423528959</v>
      </c>
      <c r="L51" s="16">
        <v>3398290.9440268124</v>
      </c>
      <c r="M51" s="16">
        <v>3401707.3601386221</v>
      </c>
      <c r="N51" s="16">
        <v>3404513.9364948417</v>
      </c>
      <c r="O51" s="16">
        <v>3405854.6511157067</v>
      </c>
      <c r="P51" s="16">
        <v>3406616.5174894123</v>
      </c>
      <c r="Q51" s="16">
        <v>3405526.1962392554</v>
      </c>
      <c r="R51" s="16">
        <v>3403467.4703894774</v>
      </c>
      <c r="S51" s="16">
        <v>3400457.7202297603</v>
      </c>
      <c r="T51" s="16">
        <v>3397773.4818625497</v>
      </c>
      <c r="U51" s="16">
        <v>3396242.5651567001</v>
      </c>
      <c r="V51" s="16">
        <v>3395428.3556245156</v>
      </c>
      <c r="W51" s="16">
        <v>3395728.8395538358</v>
      </c>
      <c r="X51" s="16">
        <v>3395894.1699318648</v>
      </c>
      <c r="Y51" s="16">
        <v>3395926.016766082</v>
      </c>
      <c r="Z51" s="16">
        <v>3394612.9506741283</v>
      </c>
      <c r="AA51" s="16">
        <v>3392381.0969083467</v>
      </c>
      <c r="AB51" s="16">
        <v>3389646.283861456</v>
      </c>
      <c r="AC51" s="16">
        <v>3386417.3403579514</v>
      </c>
      <c r="AD51" s="16">
        <v>3381914.2047264236</v>
      </c>
      <c r="AE51" s="16">
        <v>3376552.1554937651</v>
      </c>
      <c r="AF51" s="16">
        <v>3371125.9313698169</v>
      </c>
      <c r="AG51" s="16">
        <v>3364862.3839099389</v>
      </c>
      <c r="AH51" s="16">
        <v>3358930.9650657144</v>
      </c>
      <c r="AI51" s="16">
        <v>3352560.839593939</v>
      </c>
      <c r="AJ51" s="16">
        <v>3346557.8592681936</v>
      </c>
      <c r="AK51" s="16">
        <v>3340190.2366594551</v>
      </c>
      <c r="AL51" s="16">
        <v>3333920.142493173</v>
      </c>
      <c r="AM51" s="16">
        <v>3327533.6121204216</v>
      </c>
      <c r="AN51" s="16">
        <v>3321165.3780535562</v>
      </c>
      <c r="AO51" s="16">
        <v>3314666.5567740863</v>
      </c>
      <c r="AP51" s="16">
        <v>3308181.9586002585</v>
      </c>
      <c r="AQ51" s="16">
        <v>3301621.3194616083</v>
      </c>
      <c r="AR51" s="16">
        <v>3295024.9754501344</v>
      </c>
      <c r="AS51" s="16">
        <v>3288371.1313050906</v>
      </c>
      <c r="AT51" s="16">
        <v>3281688.2590245316</v>
      </c>
      <c r="AU51" s="16">
        <v>3274948.8088906663</v>
      </c>
      <c r="AV51" s="16">
        <v>3268171.7217074456</v>
      </c>
    </row>
    <row r="52" spans="1:48" s="16" customFormat="1" x14ac:dyDescent="0.2">
      <c r="A52" s="16" t="s">
        <v>60</v>
      </c>
      <c r="C52" s="16">
        <v>40164.140117675706</v>
      </c>
      <c r="D52" s="16">
        <v>37412.900367591137</v>
      </c>
      <c r="E52" s="16">
        <v>41623.271534723281</v>
      </c>
      <c r="F52" s="16">
        <v>39148.855786401567</v>
      </c>
      <c r="G52" s="16">
        <v>40293.788107410997</v>
      </c>
      <c r="H52" s="16">
        <v>37273.929320282747</v>
      </c>
      <c r="I52" s="16">
        <v>37099.882416740227</v>
      </c>
      <c r="J52" s="16">
        <v>35848.921179280565</v>
      </c>
      <c r="K52" s="16">
        <v>34989.102134542438</v>
      </c>
      <c r="L52" s="16">
        <v>35120.911808914396</v>
      </c>
      <c r="M52" s="16">
        <v>35156.220042065048</v>
      </c>
      <c r="N52" s="16">
        <v>35185.225657627489</v>
      </c>
      <c r="O52" s="16">
        <v>35199.081775521998</v>
      </c>
      <c r="P52" s="16">
        <v>35206.955569191181</v>
      </c>
      <c r="Q52" s="16">
        <v>35195.687235460828</v>
      </c>
      <c r="R52" s="16">
        <v>35174.410561332646</v>
      </c>
      <c r="S52" s="16">
        <v>35143.305169926396</v>
      </c>
      <c r="T52" s="16">
        <v>35115.563902176902</v>
      </c>
      <c r="U52" s="16">
        <v>35099.74206952675</v>
      </c>
      <c r="V52" s="16">
        <v>35091.327315862385</v>
      </c>
      <c r="W52" s="16">
        <v>35094.432779683899</v>
      </c>
      <c r="X52" s="16">
        <v>35096.141448459377</v>
      </c>
      <c r="Y52" s="16">
        <v>35096.470581507245</v>
      </c>
      <c r="Z52" s="16">
        <v>35082.900207700426</v>
      </c>
      <c r="AA52" s="16">
        <v>35059.834278217197</v>
      </c>
      <c r="AB52" s="16">
        <v>35031.570327479683</v>
      </c>
      <c r="AC52" s="16">
        <v>34998.199600284621</v>
      </c>
      <c r="AD52" s="16">
        <v>34951.660256837167</v>
      </c>
      <c r="AE52" s="16">
        <v>34896.244148764883</v>
      </c>
      <c r="AF52" s="16">
        <v>34840.164801218853</v>
      </c>
      <c r="AG52" s="16">
        <v>34775.431821738101</v>
      </c>
      <c r="AH52" s="16">
        <v>34714.131349953626</v>
      </c>
      <c r="AI52" s="16">
        <v>34648.296900051922</v>
      </c>
      <c r="AJ52" s="16">
        <v>34586.256849307669</v>
      </c>
      <c r="AK52" s="16">
        <v>34520.448266182371</v>
      </c>
      <c r="AL52" s="16">
        <v>34455.647627309867</v>
      </c>
      <c r="AM52" s="16">
        <v>34389.643634808686</v>
      </c>
      <c r="AN52" s="16">
        <v>34323.828732340138</v>
      </c>
      <c r="AO52" s="16">
        <v>34256.664227364672</v>
      </c>
      <c r="AP52" s="16">
        <v>34189.646716406831</v>
      </c>
      <c r="AQ52" s="16">
        <v>34121.843331589633</v>
      </c>
      <c r="AR52" s="16">
        <v>34053.670941378186</v>
      </c>
      <c r="AS52" s="16">
        <v>33984.904294479064</v>
      </c>
      <c r="AT52" s="16">
        <v>33915.837645430569</v>
      </c>
      <c r="AU52" s="16">
        <v>33846.186271345585</v>
      </c>
      <c r="AV52" s="16">
        <v>33776.145923063581</v>
      </c>
    </row>
    <row r="53" spans="1:48" s="16" customFormat="1" x14ac:dyDescent="0.2">
      <c r="A53" s="16" t="s">
        <v>62</v>
      </c>
      <c r="C53" s="16">
        <v>313902.94299361599</v>
      </c>
      <c r="D53" s="16">
        <v>316379.20211391465</v>
      </c>
      <c r="E53" s="16">
        <v>319357.93711119774</v>
      </c>
      <c r="F53" s="16">
        <v>311605.84040671453</v>
      </c>
      <c r="G53" s="16">
        <v>275242.61553581717</v>
      </c>
      <c r="H53" s="16">
        <v>278951.03689215693</v>
      </c>
      <c r="I53" s="16">
        <v>276792.49969777366</v>
      </c>
      <c r="J53" s="16">
        <v>275040.6773671651</v>
      </c>
      <c r="K53" s="16">
        <v>282013.79288976203</v>
      </c>
      <c r="L53" s="16">
        <v>297262.31601196236</v>
      </c>
      <c r="M53" s="16">
        <v>297561.16381004226</v>
      </c>
      <c r="N53" s="16">
        <v>297806.66644694289</v>
      </c>
      <c r="O53" s="16">
        <v>297923.94420210685</v>
      </c>
      <c r="P53" s="16">
        <v>297990.5877492514</v>
      </c>
      <c r="Q53" s="16">
        <v>297895.21291956294</v>
      </c>
      <c r="R53" s="16">
        <v>297715.12780495128</v>
      </c>
      <c r="S53" s="16">
        <v>297451.85272997059</v>
      </c>
      <c r="T53" s="16">
        <v>297217.05149402359</v>
      </c>
      <c r="U53" s="16">
        <v>297083.13598970155</v>
      </c>
      <c r="V53" s="16">
        <v>297011.91377381637</v>
      </c>
      <c r="W53" s="16">
        <v>297038.19832396973</v>
      </c>
      <c r="X53" s="16">
        <v>297052.6604438675</v>
      </c>
      <c r="Y53" s="16">
        <v>297055.44621584902</v>
      </c>
      <c r="Z53" s="16">
        <v>296940.58698984393</v>
      </c>
      <c r="AA53" s="16">
        <v>296745.35767300677</v>
      </c>
      <c r="AB53" s="16">
        <v>296506.13246434496</v>
      </c>
      <c r="AC53" s="16">
        <v>296223.68365700822</v>
      </c>
      <c r="AD53" s="16">
        <v>295829.77608723508</v>
      </c>
      <c r="AE53" s="16">
        <v>295360.73585503484</v>
      </c>
      <c r="AF53" s="16">
        <v>294886.08198435314</v>
      </c>
      <c r="AG53" s="16">
        <v>294338.18403946207</v>
      </c>
      <c r="AH53" s="16">
        <v>293819.33873400924</v>
      </c>
      <c r="AI53" s="16">
        <v>293262.11797739478</v>
      </c>
      <c r="AJ53" s="16">
        <v>292737.01289840147</v>
      </c>
      <c r="AK53" s="16">
        <v>292180.01107738592</v>
      </c>
      <c r="AL53" s="16">
        <v>291631.54046548664</v>
      </c>
      <c r="AM53" s="16">
        <v>291072.88470553124</v>
      </c>
      <c r="AN53" s="16">
        <v>290515.82939778897</v>
      </c>
      <c r="AO53" s="16">
        <v>289947.35109598888</v>
      </c>
      <c r="AP53" s="16">
        <v>289380.11694702727</v>
      </c>
      <c r="AQ53" s="16">
        <v>288806.23118592083</v>
      </c>
      <c r="AR53" s="16">
        <v>288229.22217452084</v>
      </c>
      <c r="AS53" s="16">
        <v>287647.18339281646</v>
      </c>
      <c r="AT53" s="16">
        <v>287062.60540215828</v>
      </c>
      <c r="AU53" s="16">
        <v>286473.07831679756</v>
      </c>
      <c r="AV53" s="16">
        <v>285880.25896581175</v>
      </c>
    </row>
    <row r="54" spans="1:48" s="16" customFormat="1" x14ac:dyDescent="0.2">
      <c r="A54" s="16" t="s">
        <v>64</v>
      </c>
      <c r="C54" s="16">
        <v>283170.88011722453</v>
      </c>
      <c r="D54" s="16">
        <v>289412.52737348573</v>
      </c>
      <c r="E54" s="16">
        <v>307611.96181508788</v>
      </c>
      <c r="F54" s="16">
        <v>303872.0021328177</v>
      </c>
      <c r="G54" s="16">
        <v>294638.3753095296</v>
      </c>
      <c r="H54" s="16">
        <v>302331.14223966195</v>
      </c>
      <c r="I54" s="16">
        <v>304943.65866107721</v>
      </c>
      <c r="J54" s="16">
        <v>295999.85571005859</v>
      </c>
      <c r="K54" s="16">
        <v>298249.5042273248</v>
      </c>
      <c r="L54" s="16">
        <v>309625.5451199754</v>
      </c>
      <c r="M54" s="16">
        <v>309936.82208783925</v>
      </c>
      <c r="N54" s="16">
        <v>310192.53525322978</v>
      </c>
      <c r="O54" s="16">
        <v>310314.6906254958</v>
      </c>
      <c r="P54" s="16">
        <v>310384.10589780554</v>
      </c>
      <c r="Q54" s="16">
        <v>310284.76440027152</v>
      </c>
      <c r="R54" s="16">
        <v>310097.18949159264</v>
      </c>
      <c r="S54" s="16">
        <v>309822.96472707816</v>
      </c>
      <c r="T54" s="16">
        <v>309578.39803712472</v>
      </c>
      <c r="U54" s="16">
        <v>309438.91294671036</v>
      </c>
      <c r="V54" s="16">
        <v>309364.72857745038</v>
      </c>
      <c r="W54" s="16">
        <v>309392.10630994826</v>
      </c>
      <c r="X54" s="16">
        <v>309407.16991376126</v>
      </c>
      <c r="Y54" s="16">
        <v>309410.07154683716</v>
      </c>
      <c r="Z54" s="16">
        <v>309290.43529108498</v>
      </c>
      <c r="AA54" s="16">
        <v>309087.08632825623</v>
      </c>
      <c r="AB54" s="16">
        <v>308837.91167123261</v>
      </c>
      <c r="AC54" s="16">
        <v>308543.71573306795</v>
      </c>
      <c r="AD54" s="16">
        <v>308133.42542902211</v>
      </c>
      <c r="AE54" s="16">
        <v>307644.87767252704</v>
      </c>
      <c r="AF54" s="16">
        <v>307150.48280463793</v>
      </c>
      <c r="AG54" s="16">
        <v>306579.79761946917</v>
      </c>
      <c r="AH54" s="16">
        <v>306039.37338174868</v>
      </c>
      <c r="AI54" s="16">
        <v>305458.97764631349</v>
      </c>
      <c r="AJ54" s="16">
        <v>304912.03328918887</v>
      </c>
      <c r="AK54" s="16">
        <v>304331.86559494998</v>
      </c>
      <c r="AL54" s="16">
        <v>303760.58392537985</v>
      </c>
      <c r="AM54" s="16">
        <v>303178.69350438326</v>
      </c>
      <c r="AN54" s="16">
        <v>302598.47009888862</v>
      </c>
      <c r="AO54" s="16">
        <v>302006.34861357854</v>
      </c>
      <c r="AP54" s="16">
        <v>301415.52302579756</v>
      </c>
      <c r="AQ54" s="16">
        <v>300817.76918332255</v>
      </c>
      <c r="AR54" s="16">
        <v>300216.76219363511</v>
      </c>
      <c r="AS54" s="16">
        <v>299610.51624398399</v>
      </c>
      <c r="AT54" s="16">
        <v>299001.625478915</v>
      </c>
      <c r="AU54" s="16">
        <v>298387.5797848067</v>
      </c>
      <c r="AV54" s="16">
        <v>297770.10489875602</v>
      </c>
    </row>
    <row r="55" spans="1:48" s="16" customFormat="1" x14ac:dyDescent="0.2">
      <c r="A55" s="16" t="s">
        <v>64</v>
      </c>
      <c r="C55" s="16">
        <v>31052.702948194677</v>
      </c>
      <c r="D55" s="16">
        <v>30871.219512048207</v>
      </c>
      <c r="E55" s="16">
        <v>28464.015973973248</v>
      </c>
      <c r="F55" s="16">
        <v>25293.862860140052</v>
      </c>
      <c r="G55" s="16">
        <v>22789.849251811225</v>
      </c>
      <c r="H55" s="16">
        <v>20704.433889135682</v>
      </c>
      <c r="I55" s="16">
        <v>19014.968447652311</v>
      </c>
      <c r="J55" s="16">
        <v>16793.396160424854</v>
      </c>
      <c r="K55" s="16">
        <v>15275.046991794095</v>
      </c>
      <c r="L55" s="16">
        <v>14222.495904733501</v>
      </c>
      <c r="M55" s="16">
        <v>14236.794257923209</v>
      </c>
      <c r="N55" s="16">
        <v>14248.540315394483</v>
      </c>
      <c r="O55" s="16">
        <v>14254.151461855672</v>
      </c>
      <c r="P55" s="16">
        <v>14257.340017973575</v>
      </c>
      <c r="Q55" s="16">
        <v>14252.776815537229</v>
      </c>
      <c r="R55" s="16">
        <v>14244.160655105496</v>
      </c>
      <c r="S55" s="16">
        <v>14231.564276506399</v>
      </c>
      <c r="T55" s="16">
        <v>14220.330226857974</v>
      </c>
      <c r="U55" s="16">
        <v>14213.923048385599</v>
      </c>
      <c r="V55" s="16">
        <v>14210.515426163776</v>
      </c>
      <c r="W55" s="16">
        <v>14211.773008732363</v>
      </c>
      <c r="X55" s="16">
        <v>14212.464947905075</v>
      </c>
      <c r="Y55" s="16">
        <v>14212.598232981805</v>
      </c>
      <c r="Z55" s="16">
        <v>14207.102800888717</v>
      </c>
      <c r="AA55" s="16">
        <v>14197.762067100286</v>
      </c>
      <c r="AB55" s="16">
        <v>14186.316352769094</v>
      </c>
      <c r="AC55" s="16">
        <v>14172.802608209953</v>
      </c>
      <c r="AD55" s="16">
        <v>14153.956126512901</v>
      </c>
      <c r="AE55" s="16">
        <v>14131.514927537131</v>
      </c>
      <c r="AF55" s="16">
        <v>14108.805144398442</v>
      </c>
      <c r="AG55" s="16">
        <v>14082.591003359756</v>
      </c>
      <c r="AH55" s="16">
        <v>14057.766883938926</v>
      </c>
      <c r="AI55" s="16">
        <v>14031.106693588179</v>
      </c>
      <c r="AJ55" s="16">
        <v>14005.983075715149</v>
      </c>
      <c r="AK55" s="16">
        <v>13979.333360323697</v>
      </c>
      <c r="AL55" s="16">
        <v>13953.091820069767</v>
      </c>
      <c r="AM55" s="16">
        <v>13926.362972078818</v>
      </c>
      <c r="AN55" s="16">
        <v>13899.710697618451</v>
      </c>
      <c r="AO55" s="16">
        <v>13872.511890760754</v>
      </c>
      <c r="AP55" s="16">
        <v>13845.372610313558</v>
      </c>
      <c r="AQ55" s="16">
        <v>13817.915083921976</v>
      </c>
      <c r="AR55" s="16">
        <v>13790.308125826085</v>
      </c>
      <c r="AS55" s="16">
        <v>13762.460518701695</v>
      </c>
      <c r="AT55" s="16">
        <v>13734.491423292377</v>
      </c>
      <c r="AU55" s="16">
        <v>13706.285538773416</v>
      </c>
      <c r="AV55" s="16">
        <v>13677.922136022751</v>
      </c>
    </row>
    <row r="57" spans="1:48" x14ac:dyDescent="0.2">
      <c r="A57" s="7" t="s">
        <v>154</v>
      </c>
      <c r="C57" s="7">
        <v>7522891.7614016589</v>
      </c>
      <c r="D57" s="7">
        <v>7684578.3066476146</v>
      </c>
      <c r="E57" s="7">
        <v>7889354.6879945323</v>
      </c>
      <c r="F57" s="7">
        <v>7785807.5633617295</v>
      </c>
      <c r="G57" s="7">
        <v>7673138.7471747603</v>
      </c>
      <c r="H57" s="7">
        <v>7544808.1961142374</v>
      </c>
      <c r="I57" s="7">
        <v>7508923.4983520526</v>
      </c>
      <c r="J57" s="7">
        <v>7449475.8725188039</v>
      </c>
      <c r="K57" s="7">
        <v>7410856.1188819064</v>
      </c>
      <c r="L57" s="7">
        <v>7550647.7587166131</v>
      </c>
      <c r="M57" s="7">
        <v>7558238678.7062111</v>
      </c>
      <c r="N57" s="7">
        <v>7564474598.4149103</v>
      </c>
      <c r="O57" s="7">
        <v>7567453526.3565884</v>
      </c>
      <c r="P57" s="7">
        <v>7569146313.9141617</v>
      </c>
      <c r="Q57" s="7">
        <v>7566723733.9057474</v>
      </c>
      <c r="R57" s="7">
        <v>7562149459.960556</v>
      </c>
      <c r="S57" s="7">
        <v>7555462109.2680826</v>
      </c>
      <c r="T57" s="7">
        <v>7549498011.8011293</v>
      </c>
      <c r="U57" s="7">
        <v>7546096474.6802063</v>
      </c>
      <c r="V57" s="7">
        <v>7544287386.0881538</v>
      </c>
      <c r="W57" s="7">
        <v>7544955030.014122</v>
      </c>
      <c r="X57" s="7">
        <v>7545322376.8566589</v>
      </c>
      <c r="Y57" s="7">
        <v>7545393137.1980667</v>
      </c>
      <c r="Z57" s="7">
        <v>7542475641.4016323</v>
      </c>
      <c r="AA57" s="7">
        <v>7537516695.2984447</v>
      </c>
      <c r="AB57" s="7">
        <v>7531440226.172307</v>
      </c>
      <c r="AC57" s="7">
        <v>7524265850.7496796</v>
      </c>
      <c r="AD57" s="7">
        <v>7514260353.4207497</v>
      </c>
      <c r="AE57" s="7">
        <v>7502346439.7248478</v>
      </c>
      <c r="AF57" s="7">
        <v>7490289936.119174</v>
      </c>
      <c r="AG57" s="7">
        <v>7476372987.462183</v>
      </c>
      <c r="AH57" s="7">
        <v>7463193993.9210691</v>
      </c>
      <c r="AI57" s="7">
        <v>7449040240.0464191</v>
      </c>
      <c r="AJ57" s="7">
        <v>7435702244.3630657</v>
      </c>
      <c r="AK57" s="7">
        <v>7421554051.5888329</v>
      </c>
      <c r="AL57" s="7">
        <v>7407622556.8335657</v>
      </c>
      <c r="AM57" s="7">
        <v>7393432352.9813166</v>
      </c>
      <c r="AN57" s="7">
        <v>7379282801.6109495</v>
      </c>
      <c r="AO57" s="7">
        <v>7364843099.0850735</v>
      </c>
      <c r="AP57" s="7">
        <v>7350434998.8153028</v>
      </c>
      <c r="AQ57" s="7">
        <v>7335857943.458972</v>
      </c>
      <c r="AR57" s="7">
        <v>7321201555.6021566</v>
      </c>
      <c r="AS57" s="7">
        <v>7306417408.4505024</v>
      </c>
      <c r="AT57" s="7">
        <v>7291568763.8117352</v>
      </c>
      <c r="AU57" s="7">
        <v>7276594409.0886078</v>
      </c>
      <c r="AV57" s="7">
        <v>7261536428.7704268</v>
      </c>
    </row>
    <row r="59" spans="1:48" x14ac:dyDescent="0.2">
      <c r="A59" s="7" t="s">
        <v>155</v>
      </c>
    </row>
    <row r="61" spans="1:48" s="16" customFormat="1" x14ac:dyDescent="0.2">
      <c r="A61" s="16" t="s">
        <v>47</v>
      </c>
      <c r="C61" s="16">
        <v>754.26281794766578</v>
      </c>
      <c r="D61" s="16">
        <v>758.22389652880315</v>
      </c>
      <c r="E61" s="16">
        <v>758.62289733822581</v>
      </c>
      <c r="F61" s="16">
        <v>700.43913218836133</v>
      </c>
      <c r="G61" s="16">
        <v>681.47390938840533</v>
      </c>
      <c r="H61" s="16">
        <v>673.55223184089596</v>
      </c>
      <c r="I61" s="16">
        <v>601.08511819147475</v>
      </c>
      <c r="J61" s="16">
        <v>571.8966660537327</v>
      </c>
      <c r="K61" s="16">
        <v>578.94044410731419</v>
      </c>
      <c r="L61" s="16">
        <v>569.65367990155983</v>
      </c>
      <c r="M61" s="16">
        <v>566.10974474054262</v>
      </c>
      <c r="N61" s="16">
        <v>562.58785714433304</v>
      </c>
      <c r="O61" s="16">
        <v>559.08787995040075</v>
      </c>
      <c r="P61" s="16">
        <v>555.60967684953209</v>
      </c>
      <c r="Q61" s="16">
        <v>552.15311238052232</v>
      </c>
      <c r="R61" s="16">
        <v>548.71805192489853</v>
      </c>
      <c r="S61" s="16">
        <v>545.30436170167809</v>
      </c>
      <c r="T61" s="16">
        <v>541.91190876215774</v>
      </c>
      <c r="U61" s="16">
        <v>538.5405609847362</v>
      </c>
      <c r="V61" s="16">
        <v>535.19018706976817</v>
      </c>
      <c r="W61" s="16">
        <v>531.86065653445132</v>
      </c>
      <c r="X61" s="16">
        <v>528.55183970774385</v>
      </c>
      <c r="Y61" s="16">
        <v>525.26360772531507</v>
      </c>
      <c r="Z61" s="16">
        <v>521.99583252452601</v>
      </c>
      <c r="AA61" s="16">
        <v>518.74838683944279</v>
      </c>
      <c r="AB61" s="16">
        <v>515.52114419587917</v>
      </c>
      <c r="AC61" s="16">
        <v>512.31397890647156</v>
      </c>
      <c r="AD61" s="16">
        <v>509.12676606578384</v>
      </c>
      <c r="AE61" s="16">
        <v>505.9593815454428</v>
      </c>
      <c r="AF61" s="16">
        <v>502.81170198930397</v>
      </c>
      <c r="AG61" s="16">
        <v>499.68360480864726</v>
      </c>
      <c r="AH61" s="16">
        <v>496.57496817740287</v>
      </c>
      <c r="AI61" s="16">
        <v>493.48567102740634</v>
      </c>
      <c r="AJ61" s="16">
        <v>490.41559304368405</v>
      </c>
      <c r="AK61" s="16">
        <v>487.3646146597668</v>
      </c>
      <c r="AL61" s="16">
        <v>484.33261705303357</v>
      </c>
      <c r="AM61" s="16">
        <v>481.31948214008378</v>
      </c>
      <c r="AN61" s="16">
        <v>478.3250925721386</v>
      </c>
      <c r="AO61" s="16">
        <v>475.34933173047051</v>
      </c>
      <c r="AP61" s="16">
        <v>472.39208372186158</v>
      </c>
      <c r="AQ61" s="16">
        <v>469.45323337408996</v>
      </c>
      <c r="AR61" s="16">
        <v>466.53266623144435</v>
      </c>
      <c r="AS61" s="16">
        <v>463.63026855026652</v>
      </c>
      <c r="AT61" s="16">
        <v>460.74592729452138</v>
      </c>
      <c r="AU61" s="16">
        <v>457.87953013139469</v>
      </c>
      <c r="AV61" s="16">
        <v>455.03096542691827</v>
      </c>
    </row>
    <row r="62" spans="1:48" s="16" customFormat="1" x14ac:dyDescent="0.2">
      <c r="A62" s="16" t="s">
        <v>51</v>
      </c>
      <c r="C62" s="16">
        <v>2275.1756758620036</v>
      </c>
      <c r="D62" s="16">
        <v>2545.2104514250686</v>
      </c>
      <c r="E62" s="16">
        <v>2828.6546914201426</v>
      </c>
      <c r="F62" s="16">
        <v>3091.7485104549983</v>
      </c>
      <c r="G62" s="16">
        <v>3085.93776913185</v>
      </c>
      <c r="H62" s="16">
        <v>3177.4368201809234</v>
      </c>
      <c r="I62" s="16">
        <v>3379.5043225591685</v>
      </c>
      <c r="J62" s="16">
        <v>3561.7592720576158</v>
      </c>
      <c r="K62" s="16">
        <v>3714.3347510622198</v>
      </c>
      <c r="L62" s="16">
        <v>3970.1795181820853</v>
      </c>
      <c r="M62" s="16">
        <v>3945.4801977239654</v>
      </c>
      <c r="N62" s="16">
        <v>3920.9345369248863</v>
      </c>
      <c r="O62" s="16">
        <v>3896.5415798358422</v>
      </c>
      <c r="P62" s="16">
        <v>3872.3003764549876</v>
      </c>
      <c r="Q62" s="16">
        <v>3848.2099826906392</v>
      </c>
      <c r="R62" s="16">
        <v>3824.2694603245036</v>
      </c>
      <c r="S62" s="16">
        <v>3800.4778769751429</v>
      </c>
      <c r="T62" s="16">
        <v>3776.8343060616585</v>
      </c>
      <c r="U62" s="16">
        <v>3753.3378267676067</v>
      </c>
      <c r="V62" s="16">
        <v>3729.9875240051356</v>
      </c>
      <c r="W62" s="16">
        <v>3706.7824883793473</v>
      </c>
      <c r="X62" s="16">
        <v>3683.7218161528808</v>
      </c>
      <c r="Y62" s="16">
        <v>3660.8046092107156</v>
      </c>
      <c r="Z62" s="16">
        <v>3638.0299750251911</v>
      </c>
      <c r="AA62" s="16">
        <v>3615.3970266212518</v>
      </c>
      <c r="AB62" s="16">
        <v>3592.9048825418981</v>
      </c>
      <c r="AC62" s="16">
        <v>3570.55266681386</v>
      </c>
      <c r="AD62" s="16">
        <v>3548.339508913481</v>
      </c>
      <c r="AE62" s="16">
        <v>3526.2645437328151</v>
      </c>
      <c r="AF62" s="16">
        <v>3504.3269115459357</v>
      </c>
      <c r="AG62" s="16">
        <v>3482.5257579754498</v>
      </c>
      <c r="AH62" s="16">
        <v>3460.8602339592271</v>
      </c>
      <c r="AI62" s="16">
        <v>3439.3294957173293</v>
      </c>
      <c r="AJ62" s="16">
        <v>3417.9327047191528</v>
      </c>
      <c r="AK62" s="16">
        <v>3396.6690276507666</v>
      </c>
      <c r="AL62" s="16">
        <v>3375.5376363824621</v>
      </c>
      <c r="AM62" s="16">
        <v>3354.5377079364985</v>
      </c>
      <c r="AN62" s="16">
        <v>3333.6684244550534</v>
      </c>
      <c r="AO62" s="16">
        <v>3312.9289731683689</v>
      </c>
      <c r="AP62" s="16">
        <v>3292.3185463630989</v>
      </c>
      <c r="AQ62" s="16">
        <v>3271.8363413508509</v>
      </c>
      <c r="AR62" s="16">
        <v>3251.4815604369264</v>
      </c>
      <c r="AS62" s="16">
        <v>3231.2534108892523</v>
      </c>
      <c r="AT62" s="16">
        <v>3211.1511049075093</v>
      </c>
      <c r="AU62" s="16">
        <v>3191.173859592448</v>
      </c>
      <c r="AV62" s="16">
        <v>3171.3208969154002</v>
      </c>
    </row>
    <row r="63" spans="1:48" s="16" customFormat="1" x14ac:dyDescent="0.2">
      <c r="A63" s="16" t="s">
        <v>58</v>
      </c>
      <c r="C63" s="16">
        <v>6420.4479013646369</v>
      </c>
      <c r="D63" s="16">
        <v>6295.5823859014572</v>
      </c>
      <c r="E63" s="16">
        <v>6194.0674092373292</v>
      </c>
      <c r="F63" s="16">
        <v>5806.73342456507</v>
      </c>
      <c r="G63" s="16">
        <v>5679.2922802162329</v>
      </c>
      <c r="H63" s="16">
        <v>5353.6581139665686</v>
      </c>
      <c r="I63" s="16">
        <v>5117.804560411153</v>
      </c>
      <c r="J63" s="16">
        <v>4874.9134456841848</v>
      </c>
      <c r="K63" s="16">
        <v>4581.5005543572761</v>
      </c>
      <c r="L63" s="16">
        <v>4412.7917725318957</v>
      </c>
      <c r="M63" s="16">
        <v>4385.3388682978257</v>
      </c>
      <c r="N63" s="16">
        <v>4358.0567543456764</v>
      </c>
      <c r="O63" s="16">
        <v>4330.9443681532393</v>
      </c>
      <c r="P63" s="16">
        <v>4304.0006538084817</v>
      </c>
      <c r="Q63" s="16">
        <v>4277.2245619684209</v>
      </c>
      <c r="R63" s="16">
        <v>4250.6150498182569</v>
      </c>
      <c r="S63" s="16">
        <v>4224.1710810307595</v>
      </c>
      <c r="T63" s="16">
        <v>4197.8916257259089</v>
      </c>
      <c r="U63" s="16">
        <v>4171.7756604307842</v>
      </c>
      <c r="V63" s="16">
        <v>4145.8221680397037</v>
      </c>
      <c r="W63" s="16">
        <v>4120.0301377746146</v>
      </c>
      <c r="X63" s="16">
        <v>4094.3985651457269</v>
      </c>
      <c r="Y63" s="16">
        <v>4068.9264519123926</v>
      </c>
      <c r="Z63" s="16">
        <v>4043.612806044227</v>
      </c>
      <c r="AA63" s="16">
        <v>4018.4566416824773</v>
      </c>
      <c r="AB63" s="16">
        <v>3993.456979101622</v>
      </c>
      <c r="AC63" s="16">
        <v>3968.61284467122</v>
      </c>
      <c r="AD63" s="16">
        <v>3943.9232708179884</v>
      </c>
      <c r="AE63" s="16">
        <v>3919.3872959881214</v>
      </c>
      <c r="AF63" s="16">
        <v>3895.0039646098412</v>
      </c>
      <c r="AG63" s="16">
        <v>3870.7723270561833</v>
      </c>
      <c r="AH63" s="16">
        <v>3846.6914396080115</v>
      </c>
      <c r="AI63" s="16">
        <v>3822.7603644172632</v>
      </c>
      <c r="AJ63" s="16">
        <v>3798.9781694704279</v>
      </c>
      <c r="AK63" s="16">
        <v>3775.3439285522454</v>
      </c>
      <c r="AL63" s="16">
        <v>3751.856721209635</v>
      </c>
      <c r="AM63" s="16">
        <v>3728.5156327158484</v>
      </c>
      <c r="AN63" s="16">
        <v>3705.3197540348447</v>
      </c>
      <c r="AO63" s="16">
        <v>3682.268181785887</v>
      </c>
      <c r="AP63" s="16">
        <v>3659.3600182083587</v>
      </c>
      <c r="AQ63" s="16">
        <v>3636.5943711268019</v>
      </c>
      <c r="AR63" s="16">
        <v>3613.9703539161683</v>
      </c>
      <c r="AS63" s="16">
        <v>3591.4870854672918</v>
      </c>
      <c r="AT63" s="16">
        <v>3569.1436901525699</v>
      </c>
      <c r="AU63" s="16">
        <v>3546.9392977918637</v>
      </c>
      <c r="AV63" s="16">
        <v>3524.8730436186083</v>
      </c>
    </row>
    <row r="64" spans="1:48" s="16" customFormat="1" x14ac:dyDescent="0.2">
      <c r="A64" s="16" t="s">
        <v>60</v>
      </c>
      <c r="C64" s="16">
        <v>55.371064778123703</v>
      </c>
      <c r="D64" s="16">
        <v>51.227006748654283</v>
      </c>
      <c r="E64" s="16">
        <v>56.606609882044154</v>
      </c>
      <c r="F64" s="16">
        <v>52.883866074726157</v>
      </c>
      <c r="G64" s="16">
        <v>54.067339982558238</v>
      </c>
      <c r="H64" s="16">
        <v>49.683730398375481</v>
      </c>
      <c r="I64" s="16">
        <v>49.126151435359908</v>
      </c>
      <c r="J64" s="16">
        <v>47.312816654718972</v>
      </c>
      <c r="K64" s="16">
        <v>45.797254102804231</v>
      </c>
      <c r="L64" s="16">
        <v>45.605650965997135</v>
      </c>
      <c r="M64" s="16">
        <v>45.321928634865344</v>
      </c>
      <c r="N64" s="16">
        <v>45.039971399932767</v>
      </c>
      <c r="O64" s="16">
        <v>44.759768280165311</v>
      </c>
      <c r="P64" s="16">
        <v>44.481308362844189</v>
      </c>
      <c r="Q64" s="16">
        <v>44.204580803140949</v>
      </c>
      <c r="R64" s="16">
        <v>43.92957482369507</v>
      </c>
      <c r="S64" s="16">
        <v>43.656279714194277</v>
      </c>
      <c r="T64" s="16">
        <v>43.384684830957376</v>
      </c>
      <c r="U64" s="16">
        <v>43.114779596519767</v>
      </c>
      <c r="V64" s="16">
        <v>42.846553499221471</v>
      </c>
      <c r="W64" s="16">
        <v>42.579996092797742</v>
      </c>
      <c r="X64" s="16">
        <v>42.315096995972254</v>
      </c>
      <c r="Y64" s="16">
        <v>42.051845892052775</v>
      </c>
      <c r="Z64" s="16">
        <v>41.790232528529387</v>
      </c>
      <c r="AA64" s="16">
        <v>41.530246716675187</v>
      </c>
      <c r="AB64" s="16">
        <v>41.27187833114948</v>
      </c>
      <c r="AC64" s="16">
        <v>41.01511730960344</v>
      </c>
      <c r="AD64" s="16">
        <v>40.759953652288232</v>
      </c>
      <c r="AE64" s="16">
        <v>40.506377421665555</v>
      </c>
      <c r="AF64" s="16">
        <v>40.25437874202062</v>
      </c>
      <c r="AG64" s="16">
        <v>40.003947799077537</v>
      </c>
      <c r="AH64" s="16">
        <v>39.755074839617073</v>
      </c>
      <c r="AI64" s="16">
        <v>39.507750171096831</v>
      </c>
      <c r="AJ64" s="16">
        <v>39.261964161273767</v>
      </c>
      <c r="AK64" s="16">
        <v>39.017707237829022</v>
      </c>
      <c r="AL64" s="16">
        <v>38.774969887995155</v>
      </c>
      <c r="AM64" s="16">
        <v>38.533742658185638</v>
      </c>
      <c r="AN64" s="16">
        <v>38.294016153626714</v>
      </c>
      <c r="AO64" s="16">
        <v>38.055781037991459</v>
      </c>
      <c r="AP64" s="16">
        <v>37.819028033036211</v>
      </c>
      <c r="AQ64" s="16">
        <v>37.583747918239212</v>
      </c>
      <c r="AR64" s="16">
        <v>37.349931530441502</v>
      </c>
      <c r="AS64" s="16">
        <v>37.11756976349006</v>
      </c>
      <c r="AT64" s="16">
        <v>36.886653567883158</v>
      </c>
      <c r="AU64" s="16">
        <v>36.657173950417906</v>
      </c>
      <c r="AV64" s="16">
        <v>36.429121973840033</v>
      </c>
    </row>
    <row r="65" spans="1:48" s="16" customFormat="1" x14ac:dyDescent="0.2">
      <c r="A65" s="16" t="s">
        <v>62</v>
      </c>
      <c r="C65" s="16">
        <v>432.75270277463187</v>
      </c>
      <c r="D65" s="16">
        <v>433.19708877376399</v>
      </c>
      <c r="E65" s="16">
        <v>434.31881955042826</v>
      </c>
      <c r="F65" s="16">
        <v>420.92983820730643</v>
      </c>
      <c r="G65" s="16">
        <v>369.3282952745389</v>
      </c>
      <c r="H65" s="16">
        <v>371.82364092093752</v>
      </c>
      <c r="I65" s="16">
        <v>366.51734104119578</v>
      </c>
      <c r="J65" s="16">
        <v>362.99416308191246</v>
      </c>
      <c r="K65" s="16">
        <v>369.12800116461</v>
      </c>
      <c r="L65" s="16">
        <v>386.00482536289098</v>
      </c>
      <c r="M65" s="16">
        <v>383.60340828934159</v>
      </c>
      <c r="N65" s="16">
        <v>381.21693093566677</v>
      </c>
      <c r="O65" s="16">
        <v>378.84530035873195</v>
      </c>
      <c r="P65" s="16">
        <v>376.48842419362148</v>
      </c>
      <c r="Q65" s="16">
        <v>374.14621065004133</v>
      </c>
      <c r="R65" s="16">
        <v>371.81856850874385</v>
      </c>
      <c r="S65" s="16">
        <v>369.50540711797584</v>
      </c>
      <c r="T65" s="16">
        <v>367.20663638994745</v>
      </c>
      <c r="U65" s="16">
        <v>364.92216679732394</v>
      </c>
      <c r="V65" s="16">
        <v>362.65190936973903</v>
      </c>
      <c r="W65" s="16">
        <v>360.39577569032963</v>
      </c>
      <c r="X65" s="16">
        <v>358.15367789229254</v>
      </c>
      <c r="Y65" s="16">
        <v>355.92552865546241</v>
      </c>
      <c r="Z65" s="16">
        <v>353.71124120291103</v>
      </c>
      <c r="AA65" s="16">
        <v>351.51072929756771</v>
      </c>
      <c r="AB65" s="16">
        <v>349.32390723886056</v>
      </c>
      <c r="AC65" s="16">
        <v>347.15068985937899</v>
      </c>
      <c r="AD65" s="16">
        <v>344.99099252155679</v>
      </c>
      <c r="AE65" s="16">
        <v>342.8447311143758</v>
      </c>
      <c r="AF65" s="16">
        <v>340.71182205009012</v>
      </c>
      <c r="AG65" s="16">
        <v>338.5921822609709</v>
      </c>
      <c r="AH65" s="16">
        <v>336.48572919607096</v>
      </c>
      <c r="AI65" s="16">
        <v>334.39238081800988</v>
      </c>
      <c r="AJ65" s="16">
        <v>332.31205559977911</v>
      </c>
      <c r="AK65" s="16">
        <v>330.24467252156666</v>
      </c>
      <c r="AL65" s="16">
        <v>328.19015106760179</v>
      </c>
      <c r="AM65" s="16">
        <v>326.14841122301937</v>
      </c>
      <c r="AN65" s="16">
        <v>324.11937347074348</v>
      </c>
      <c r="AO65" s="16">
        <v>322.10295878839071</v>
      </c>
      <c r="AP65" s="16">
        <v>320.0990886451923</v>
      </c>
      <c r="AQ65" s="16">
        <v>318.10768499893607</v>
      </c>
      <c r="AR65" s="16">
        <v>316.12867029292676</v>
      </c>
      <c r="AS65" s="16">
        <v>314.16196745296565</v>
      </c>
      <c r="AT65" s="16">
        <v>312.20749988434869</v>
      </c>
      <c r="AU65" s="16">
        <v>310.2651914688837</v>
      </c>
      <c r="AV65" s="16">
        <v>308.33496656192568</v>
      </c>
    </row>
    <row r="66" spans="1:48" s="16" customFormat="1" x14ac:dyDescent="0.2">
      <c r="A66" s="16" t="s">
        <v>64</v>
      </c>
      <c r="C66" s="16">
        <v>390.38488313979394</v>
      </c>
      <c r="D66" s="16">
        <v>396.27340695963306</v>
      </c>
      <c r="E66" s="16">
        <v>418.34458646506539</v>
      </c>
      <c r="F66" s="16">
        <v>410.48265503158717</v>
      </c>
      <c r="G66" s="16">
        <v>395.35407212902282</v>
      </c>
      <c r="H66" s="16">
        <v>402.98780504191632</v>
      </c>
      <c r="I66" s="16">
        <v>403.79395779101384</v>
      </c>
      <c r="J66" s="16">
        <v>390.65574199559006</v>
      </c>
      <c r="K66" s="16">
        <v>390.37893223471832</v>
      </c>
      <c r="L66" s="16">
        <v>402.05888211917335</v>
      </c>
      <c r="M66" s="16">
        <v>399.5575893874427</v>
      </c>
      <c r="N66" s="16">
        <v>397.07185772302847</v>
      </c>
      <c r="O66" s="16">
        <v>394.60159031726323</v>
      </c>
      <c r="P66" s="16">
        <v>392.14669096374672</v>
      </c>
      <c r="Q66" s="16">
        <v>389.70706405459885</v>
      </c>
      <c r="R66" s="16">
        <v>387.28261457673619</v>
      </c>
      <c r="S66" s="16">
        <v>384.87324810817171</v>
      </c>
      <c r="T66" s="16">
        <v>382.47887081433743</v>
      </c>
      <c r="U66" s="16">
        <v>380.09938944442985</v>
      </c>
      <c r="V66" s="16">
        <v>377.73471132777826</v>
      </c>
      <c r="W66" s="16">
        <v>375.38474437023569</v>
      </c>
      <c r="X66" s="16">
        <v>373.04939705059229</v>
      </c>
      <c r="Y66" s="16">
        <v>370.72857841701074</v>
      </c>
      <c r="Z66" s="16">
        <v>368.42219808348426</v>
      </c>
      <c r="AA66" s="16">
        <v>366.13016622631642</v>
      </c>
      <c r="AB66" s="16">
        <v>363.85239358062279</v>
      </c>
      <c r="AC66" s="16">
        <v>361.58879143685454</v>
      </c>
      <c r="AD66" s="16">
        <v>359.3392716373437</v>
      </c>
      <c r="AE66" s="16">
        <v>357.10374657286957</v>
      </c>
      <c r="AF66" s="16">
        <v>354.8821291792467</v>
      </c>
      <c r="AG66" s="16">
        <v>352.67433293393441</v>
      </c>
      <c r="AH66" s="16">
        <v>350.48027185266687</v>
      </c>
      <c r="AI66" s="16">
        <v>348.29986048610436</v>
      </c>
      <c r="AJ66" s="16">
        <v>346.13301391650549</v>
      </c>
      <c r="AK66" s="16">
        <v>343.97964775441994</v>
      </c>
      <c r="AL66" s="16">
        <v>341.83967813540193</v>
      </c>
      <c r="AM66" s="16">
        <v>339.71302171674381</v>
      </c>
      <c r="AN66" s="16">
        <v>337.59959567423078</v>
      </c>
      <c r="AO66" s="16">
        <v>335.49931769891458</v>
      </c>
      <c r="AP66" s="16">
        <v>333.41210599390826</v>
      </c>
      <c r="AQ66" s="16">
        <v>331.33787927120056</v>
      </c>
      <c r="AR66" s="16">
        <v>329.27655674848995</v>
      </c>
      <c r="AS66" s="16">
        <v>327.22805814603856</v>
      </c>
      <c r="AT66" s="16">
        <v>325.19230368354562</v>
      </c>
      <c r="AU66" s="16">
        <v>323.16921407704041</v>
      </c>
      <c r="AV66" s="16">
        <v>321.1587105357944</v>
      </c>
    </row>
    <row r="67" spans="1:48" s="16" customFormat="1" x14ac:dyDescent="0.2">
      <c r="A67" s="16" t="s">
        <v>64</v>
      </c>
      <c r="C67" s="16">
        <v>42.809860274429873</v>
      </c>
      <c r="D67" s="16">
        <v>42.269916385654007</v>
      </c>
      <c r="E67" s="16">
        <v>38.710350928826585</v>
      </c>
      <c r="F67" s="16">
        <v>34.167978326272497</v>
      </c>
      <c r="G67" s="16">
        <v>30.580061729721045</v>
      </c>
      <c r="H67" s="16">
        <v>27.597667596559219</v>
      </c>
      <c r="I67" s="16">
        <v>25.178845825033083</v>
      </c>
      <c r="J67" s="16">
        <v>22.16364809347348</v>
      </c>
      <c r="K67" s="16">
        <v>19.993517004966094</v>
      </c>
      <c r="L67" s="16">
        <v>18.468375411938062</v>
      </c>
      <c r="M67" s="16">
        <v>18.353479770430852</v>
      </c>
      <c r="N67" s="16">
        <v>18.239298918835747</v>
      </c>
      <c r="O67" s="16">
        <v>18.125828410294602</v>
      </c>
      <c r="P67" s="16">
        <v>18.013063825614122</v>
      </c>
      <c r="Q67" s="16">
        <v>17.901000773093735</v>
      </c>
      <c r="R67" s="16">
        <v>17.789634888354563</v>
      </c>
      <c r="S67" s="16">
        <v>17.678961834169442</v>
      </c>
      <c r="T67" s="16">
        <v>17.568977300294019</v>
      </c>
      <c r="U67" s="16">
        <v>17.459677003298864</v>
      </c>
      <c r="V67" s="16">
        <v>17.351056686402664</v>
      </c>
      <c r="W67" s="16">
        <v>17.243112119306439</v>
      </c>
      <c r="X67" s="16">
        <v>17.135839098028789</v>
      </c>
      <c r="Y67" s="16">
        <v>17.029233444742161</v>
      </c>
      <c r="Z67" s="16">
        <v>16.923291007610146</v>
      </c>
      <c r="AA67" s="16">
        <v>16.818007660625785</v>
      </c>
      <c r="AB67" s="16">
        <v>16.713379303450864</v>
      </c>
      <c r="AC67" s="16">
        <v>16.609401861256245</v>
      </c>
      <c r="AD67" s="16">
        <v>16.506071284563156</v>
      </c>
      <c r="AE67" s="16">
        <v>16.403383549085472</v>
      </c>
      <c r="AF67" s="16">
        <v>16.301334655573012</v>
      </c>
      <c r="AG67" s="16">
        <v>16.199920629655765</v>
      </c>
      <c r="AH67" s="16">
        <v>16.099137521689105</v>
      </c>
      <c r="AI67" s="16">
        <v>15.998981406599977</v>
      </c>
      <c r="AJ67" s="16">
        <v>15.899448383734038</v>
      </c>
      <c r="AK67" s="16">
        <v>15.800534576703722</v>
      </c>
      <c r="AL67" s="16">
        <v>15.702236133237291</v>
      </c>
      <c r="AM67" s="16">
        <v>15.604549225028796</v>
      </c>
      <c r="AN67" s="16">
        <v>15.50747004758899</v>
      </c>
      <c r="AO67" s="16">
        <v>15.410994820097143</v>
      </c>
      <c r="AP67" s="16">
        <v>15.315119785253808</v>
      </c>
      <c r="AQ67" s="16">
        <v>15.21984120913449</v>
      </c>
      <c r="AR67" s="16">
        <v>15.125155381044218</v>
      </c>
      <c r="AS67" s="16">
        <v>15.031058613373038</v>
      </c>
      <c r="AT67" s="16">
        <v>14.937547241452386</v>
      </c>
      <c r="AU67" s="16">
        <v>14.844617623412374</v>
      </c>
      <c r="AV67" s="16">
        <v>14.752266140039955</v>
      </c>
    </row>
    <row r="69" spans="1:48" x14ac:dyDescent="0.2">
      <c r="A69" s="7" t="s">
        <v>156</v>
      </c>
      <c r="C69" s="7">
        <v>10371.204906141287</v>
      </c>
      <c r="D69" s="7">
        <v>10521.984152723033</v>
      </c>
      <c r="E69" s="7">
        <v>10729.325364822063</v>
      </c>
      <c r="F69" s="7">
        <v>10517.385404848323</v>
      </c>
      <c r="G69" s="7">
        <v>10296.033727852329</v>
      </c>
      <c r="H69" s="7">
        <v>10056.740009946176</v>
      </c>
      <c r="I69" s="7">
        <v>9943.0102972543973</v>
      </c>
      <c r="J69" s="7">
        <v>9831.6957536212267</v>
      </c>
      <c r="K69" s="7">
        <v>9700.073454033909</v>
      </c>
      <c r="L69" s="7">
        <v>9804.7627044755391</v>
      </c>
      <c r="M69" s="7">
        <v>9743.7652168444129</v>
      </c>
      <c r="N69" s="7">
        <v>9683.1472073923578</v>
      </c>
      <c r="O69" s="7">
        <v>9622.906315305936</v>
      </c>
      <c r="P69" s="7">
        <v>9563.0401944588266</v>
      </c>
      <c r="Q69" s="7">
        <v>9503.5465133204561</v>
      </c>
      <c r="R69" s="7">
        <v>9444.4229548651874</v>
      </c>
      <c r="S69" s="7">
        <v>9385.6672164820902</v>
      </c>
      <c r="T69" s="7">
        <v>9327.2770098852598</v>
      </c>
      <c r="U69" s="7">
        <v>9269.2500610246971</v>
      </c>
      <c r="V69" s="7">
        <v>9211.5841099977461</v>
      </c>
      <c r="W69" s="7">
        <v>9154.2769109610799</v>
      </c>
      <c r="X69" s="7">
        <v>9097.326232043235</v>
      </c>
      <c r="Y69" s="7">
        <v>9040.7298552576885</v>
      </c>
      <c r="Z69" s="7">
        <v>8984.4855764164768</v>
      </c>
      <c r="AA69" s="7">
        <v>8928.5912050443549</v>
      </c>
      <c r="AB69" s="7">
        <v>8873.044564293481</v>
      </c>
      <c r="AC69" s="7">
        <v>8817.8434908586423</v>
      </c>
      <c r="AD69" s="7">
        <v>8762.9858348930029</v>
      </c>
      <c r="AE69" s="7">
        <v>8708.469459924374</v>
      </c>
      <c r="AF69" s="7">
        <v>8654.2922427720096</v>
      </c>
      <c r="AG69" s="7">
        <v>8600.4520734639173</v>
      </c>
      <c r="AH69" s="7">
        <v>8546.9468551546834</v>
      </c>
      <c r="AI69" s="7">
        <v>8493.7745040438076</v>
      </c>
      <c r="AJ69" s="7">
        <v>8440.9329492945544</v>
      </c>
      <c r="AK69" s="7">
        <v>8388.4201329532953</v>
      </c>
      <c r="AL69" s="7">
        <v>8336.2340098693639</v>
      </c>
      <c r="AM69" s="7">
        <v>8284.372547615405</v>
      </c>
      <c r="AN69" s="7">
        <v>8232.8337264082238</v>
      </c>
      <c r="AO69" s="7">
        <v>8181.6155390301174</v>
      </c>
      <c r="AP69" s="7">
        <v>8130.7159907507066</v>
      </c>
      <c r="AQ69" s="7">
        <v>8080.1330992492503</v>
      </c>
      <c r="AR69" s="7">
        <v>8029.8648945374389</v>
      </c>
      <c r="AS69" s="7">
        <v>7979.9094188826757</v>
      </c>
      <c r="AT69" s="7">
        <v>7930.264726731828</v>
      </c>
      <c r="AU69" s="7">
        <v>7880.9288846354584</v>
      </c>
      <c r="AV69" s="7">
        <v>7831.8999711725246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74"/>
  <sheetViews>
    <sheetView showGridLines="0" workbookViewId="0">
      <pane xSplit="3" topLeftCell="D1" activePane="topRight" state="frozen"/>
      <selection pane="topRight" activeCell="D1" sqref="D1:D1048576"/>
    </sheetView>
  </sheetViews>
  <sheetFormatPr baseColWidth="10" defaultRowHeight="16" x14ac:dyDescent="0.2"/>
  <cols>
    <col min="1" max="16384" width="10.83203125" style="7"/>
  </cols>
  <sheetData>
    <row r="2" spans="1:37" s="52" customFormat="1" ht="21" x14ac:dyDescent="0.25">
      <c r="A2" s="52" t="s">
        <v>230</v>
      </c>
    </row>
    <row r="5" spans="1:37" s="53" customFormat="1" x14ac:dyDescent="0.2">
      <c r="A5" s="53" t="s">
        <v>66</v>
      </c>
    </row>
    <row r="6" spans="1:37" s="55" customFormat="1" x14ac:dyDescent="0.2">
      <c r="A6" s="55" t="s">
        <v>138</v>
      </c>
      <c r="B6" s="55" t="s">
        <v>139</v>
      </c>
      <c r="D6" s="55">
        <v>2017</v>
      </c>
      <c r="E6" s="55">
        <v>2018</v>
      </c>
      <c r="F6" s="55">
        <v>2019</v>
      </c>
      <c r="G6" s="55">
        <v>2020</v>
      </c>
      <c r="H6" s="55">
        <v>2021</v>
      </c>
      <c r="I6" s="55">
        <v>2022</v>
      </c>
      <c r="J6" s="55">
        <v>2023</v>
      </c>
      <c r="K6" s="55">
        <v>2024</v>
      </c>
      <c r="L6" s="55">
        <v>2025</v>
      </c>
      <c r="M6" s="55">
        <v>2026</v>
      </c>
      <c r="N6" s="55">
        <v>2027</v>
      </c>
      <c r="O6" s="55">
        <v>2028</v>
      </c>
      <c r="P6" s="55">
        <v>2029</v>
      </c>
      <c r="Q6" s="55">
        <v>2030</v>
      </c>
      <c r="R6" s="55">
        <v>2031</v>
      </c>
      <c r="S6" s="55">
        <v>2032</v>
      </c>
      <c r="T6" s="55">
        <v>2033</v>
      </c>
      <c r="U6" s="55">
        <v>2034</v>
      </c>
      <c r="V6" s="55">
        <v>2035</v>
      </c>
      <c r="W6" s="55">
        <v>2036</v>
      </c>
      <c r="X6" s="55">
        <v>2037</v>
      </c>
      <c r="Y6" s="55">
        <v>2038</v>
      </c>
      <c r="Z6" s="55">
        <v>2039</v>
      </c>
      <c r="AA6" s="55">
        <v>2040</v>
      </c>
      <c r="AB6" s="55">
        <v>2041</v>
      </c>
      <c r="AC6" s="55">
        <v>2042</v>
      </c>
      <c r="AD6" s="55">
        <v>2043</v>
      </c>
      <c r="AE6" s="55">
        <v>2044</v>
      </c>
      <c r="AF6" s="55">
        <v>2045</v>
      </c>
      <c r="AG6" s="55">
        <v>2046</v>
      </c>
      <c r="AH6" s="55">
        <v>2047</v>
      </c>
      <c r="AI6" s="55">
        <v>2048</v>
      </c>
      <c r="AJ6" s="55">
        <v>2049</v>
      </c>
      <c r="AK6" s="55">
        <v>2050</v>
      </c>
    </row>
    <row r="7" spans="1:37" s="13" customFormat="1" x14ac:dyDescent="0.2">
      <c r="A7" s="13" t="s">
        <v>47</v>
      </c>
      <c r="B7" s="13" t="s">
        <v>49</v>
      </c>
      <c r="D7" s="13">
        <v>271.39920295863891</v>
      </c>
      <c r="E7" s="13">
        <v>271.45991310271887</v>
      </c>
      <c r="F7" s="13">
        <v>271.37302967739004</v>
      </c>
      <c r="G7" s="13">
        <v>271.20897788658408</v>
      </c>
      <c r="H7" s="13">
        <v>270.96914269743871</v>
      </c>
      <c r="I7" s="13">
        <v>270.75524626672251</v>
      </c>
      <c r="J7" s="13">
        <v>270.63325351708255</v>
      </c>
      <c r="K7" s="13">
        <v>270.56837235193836</v>
      </c>
      <c r="L7" s="13">
        <v>270.59231673808313</v>
      </c>
      <c r="M7" s="13">
        <v>270.60549126765602</v>
      </c>
      <c r="N7" s="13">
        <v>270.60802901700481</v>
      </c>
      <c r="O7" s="13">
        <v>270.50339592860468</v>
      </c>
      <c r="P7" s="13">
        <v>270.32554825299854</v>
      </c>
      <c r="Q7" s="13">
        <v>270.10762172435943</v>
      </c>
      <c r="R7" s="13">
        <v>269.85031987709402</v>
      </c>
      <c r="S7" s="13">
        <v>269.49148265519119</v>
      </c>
      <c r="T7" s="13">
        <v>269.06420197617223</v>
      </c>
      <c r="U7" s="13">
        <v>268.63180745169296</v>
      </c>
      <c r="V7" s="13">
        <v>268.13268991367727</v>
      </c>
      <c r="W7" s="13">
        <v>267.6600384027829</v>
      </c>
      <c r="X7" s="13">
        <v>267.15242808088618</v>
      </c>
      <c r="Y7" s="13">
        <v>266.67407411611845</v>
      </c>
      <c r="Z7" s="13">
        <v>266.16666323756345</v>
      </c>
      <c r="AA7" s="13">
        <v>265.66702401818372</v>
      </c>
      <c r="AB7" s="13">
        <v>265.15810645405099</v>
      </c>
      <c r="AC7" s="13">
        <v>264.65064685079534</v>
      </c>
      <c r="AD7" s="13">
        <v>264.13278126459346</v>
      </c>
      <c r="AE7" s="13">
        <v>263.61604906191201</v>
      </c>
      <c r="AF7" s="13">
        <v>263.09325745289675</v>
      </c>
      <c r="AG7" s="13">
        <v>262.56762066256317</v>
      </c>
      <c r="AH7" s="13">
        <v>262.03740191204065</v>
      </c>
      <c r="AI7" s="13">
        <v>261.50487002321677</v>
      </c>
      <c r="AJ7" s="13">
        <v>260.96782966710202</v>
      </c>
      <c r="AK7" s="13">
        <v>260.42779016209704</v>
      </c>
    </row>
    <row r="8" spans="1:37" s="13" customFormat="1" x14ac:dyDescent="0.2">
      <c r="B8" s="13" t="s">
        <v>50</v>
      </c>
      <c r="D8" s="13">
        <v>271.39920295863891</v>
      </c>
      <c r="E8" s="13">
        <v>271.45991310271887</v>
      </c>
      <c r="F8" s="13">
        <v>271.37302967739004</v>
      </c>
      <c r="G8" s="13">
        <v>271.20897788658408</v>
      </c>
      <c r="H8" s="13">
        <v>270.96914269743871</v>
      </c>
      <c r="I8" s="13">
        <v>270.75524626672251</v>
      </c>
      <c r="J8" s="13">
        <v>270.63325351708255</v>
      </c>
      <c r="K8" s="13">
        <v>270.56837235193836</v>
      </c>
      <c r="L8" s="13">
        <v>270.59231673808313</v>
      </c>
      <c r="M8" s="13">
        <v>270.60549126765602</v>
      </c>
      <c r="N8" s="13">
        <v>270.60802901700481</v>
      </c>
      <c r="O8" s="13">
        <v>270.50339592860468</v>
      </c>
      <c r="P8" s="13">
        <v>270.32554825299854</v>
      </c>
      <c r="Q8" s="13">
        <v>270.10762172435943</v>
      </c>
      <c r="R8" s="13">
        <v>269.85031987709402</v>
      </c>
      <c r="S8" s="13">
        <v>269.49148265519119</v>
      </c>
      <c r="T8" s="13">
        <v>269.06420197617223</v>
      </c>
      <c r="U8" s="13">
        <v>268.63180745169296</v>
      </c>
      <c r="V8" s="13">
        <v>268.13268991367727</v>
      </c>
      <c r="W8" s="13">
        <v>267.6600384027829</v>
      </c>
      <c r="X8" s="13">
        <v>267.15242808088618</v>
      </c>
      <c r="Y8" s="13">
        <v>266.67407411611845</v>
      </c>
      <c r="Z8" s="13">
        <v>266.16666323756345</v>
      </c>
      <c r="AA8" s="13">
        <v>265.66702401818372</v>
      </c>
      <c r="AB8" s="13">
        <v>265.15810645405099</v>
      </c>
      <c r="AC8" s="13">
        <v>264.65064685079534</v>
      </c>
      <c r="AD8" s="13">
        <v>264.13278126459346</v>
      </c>
      <c r="AE8" s="13">
        <v>263.61604906191201</v>
      </c>
      <c r="AF8" s="13">
        <v>263.09325745289675</v>
      </c>
      <c r="AG8" s="13">
        <v>262.56762066256317</v>
      </c>
      <c r="AH8" s="13">
        <v>262.03740191204065</v>
      </c>
      <c r="AI8" s="13">
        <v>261.50487002321677</v>
      </c>
      <c r="AJ8" s="13">
        <v>260.96782966710202</v>
      </c>
      <c r="AK8" s="13">
        <v>260.42779016209704</v>
      </c>
    </row>
    <row r="9" spans="1:37" s="13" customFormat="1" x14ac:dyDescent="0.2">
      <c r="B9" s="13" t="s">
        <v>52</v>
      </c>
      <c r="D9" s="13">
        <v>9758.7270649137026</v>
      </c>
      <c r="E9" s="13">
        <v>9760.9100253634351</v>
      </c>
      <c r="F9" s="13">
        <v>9757.7859497397549</v>
      </c>
      <c r="G9" s="13">
        <v>9751.8871238274696</v>
      </c>
      <c r="H9" s="13">
        <v>9743.2633470222481</v>
      </c>
      <c r="I9" s="13">
        <v>9735.5722526315349</v>
      </c>
      <c r="J9" s="13">
        <v>9731.1857476799487</v>
      </c>
      <c r="K9" s="13">
        <v>9728.8528094273915</v>
      </c>
      <c r="L9" s="13">
        <v>9729.7137800071741</v>
      </c>
      <c r="M9" s="13">
        <v>9730.18749782546</v>
      </c>
      <c r="N9" s="13">
        <v>9730.278747921202</v>
      </c>
      <c r="O9" s="13">
        <v>9726.5164459670159</v>
      </c>
      <c r="P9" s="13">
        <v>9720.1215601071835</v>
      </c>
      <c r="Q9" s="13">
        <v>9712.2855551005014</v>
      </c>
      <c r="R9" s="13">
        <v>9703.0337280008334</v>
      </c>
      <c r="S9" s="13">
        <v>9690.1309837366407</v>
      </c>
      <c r="T9" s="13">
        <v>9674.7672115471814</v>
      </c>
      <c r="U9" s="13">
        <v>9659.2195603280325</v>
      </c>
      <c r="V9" s="13">
        <v>9641.2727433377495</v>
      </c>
      <c r="W9" s="13">
        <v>9624.2775678127127</v>
      </c>
      <c r="X9" s="13">
        <v>9606.0253749811855</v>
      </c>
      <c r="Y9" s="13">
        <v>9588.8251557775275</v>
      </c>
      <c r="Z9" s="13">
        <v>9570.5801343492949</v>
      </c>
      <c r="AA9" s="13">
        <v>9552.6145592123721</v>
      </c>
      <c r="AB9" s="13">
        <v>9534.3153617469015</v>
      </c>
      <c r="AC9" s="13">
        <v>9516.0685883199531</v>
      </c>
      <c r="AD9" s="13">
        <v>9497.4476459702182</v>
      </c>
      <c r="AE9" s="13">
        <v>9478.8674567999915</v>
      </c>
      <c r="AF9" s="13">
        <v>9460.0693889774248</v>
      </c>
      <c r="AG9" s="13">
        <v>9441.1690166984245</v>
      </c>
      <c r="AH9" s="13">
        <v>9422.103890439239</v>
      </c>
      <c r="AI9" s="13">
        <v>9402.9555904452009</v>
      </c>
      <c r="AJ9" s="13">
        <v>9383.6451790621286</v>
      </c>
      <c r="AK9" s="13">
        <v>9364.2269269959415</v>
      </c>
    </row>
    <row r="10" spans="1:37" s="13" customFormat="1" x14ac:dyDescent="0.2">
      <c r="B10" s="13" t="s">
        <v>53</v>
      </c>
      <c r="D10" s="13">
        <v>9758.7270649137154</v>
      </c>
      <c r="E10" s="13">
        <v>9760.9100253634479</v>
      </c>
      <c r="F10" s="13">
        <v>9757.7859497397694</v>
      </c>
      <c r="G10" s="13">
        <v>9751.8871238274842</v>
      </c>
      <c r="H10" s="13">
        <v>9743.2633470222627</v>
      </c>
      <c r="I10" s="13">
        <v>9735.5722526315494</v>
      </c>
      <c r="J10" s="13">
        <v>9731.1857476799614</v>
      </c>
      <c r="K10" s="13">
        <v>9728.8528094274061</v>
      </c>
      <c r="L10" s="13">
        <v>9729.7137800071869</v>
      </c>
      <c r="M10" s="13">
        <v>9730.1874978254727</v>
      </c>
      <c r="N10" s="13">
        <v>9730.2787479212166</v>
      </c>
      <c r="O10" s="13">
        <v>9726.5164459670304</v>
      </c>
      <c r="P10" s="13">
        <v>9720.1215601071963</v>
      </c>
      <c r="Q10" s="13">
        <v>9712.2855551005159</v>
      </c>
      <c r="R10" s="13">
        <v>9703.0337280008462</v>
      </c>
      <c r="S10" s="13">
        <v>9690.1309837366534</v>
      </c>
      <c r="T10" s="13">
        <v>9674.7672115471942</v>
      </c>
      <c r="U10" s="13">
        <v>9659.2195603280452</v>
      </c>
      <c r="V10" s="13">
        <v>9641.272743337764</v>
      </c>
      <c r="W10" s="13">
        <v>9624.2775678127255</v>
      </c>
      <c r="X10" s="13">
        <v>9606.0253749811982</v>
      </c>
      <c r="Y10" s="13">
        <v>9588.8251557775402</v>
      </c>
      <c r="Z10" s="13">
        <v>9570.5801343493076</v>
      </c>
      <c r="AA10" s="13">
        <v>9552.6145592123848</v>
      </c>
      <c r="AB10" s="13">
        <v>9534.3153617469143</v>
      </c>
      <c r="AC10" s="13">
        <v>9516.0685883199658</v>
      </c>
      <c r="AD10" s="13">
        <v>9497.4476459702328</v>
      </c>
      <c r="AE10" s="13">
        <v>9478.8674568000042</v>
      </c>
      <c r="AF10" s="13">
        <v>9460.0693889774393</v>
      </c>
      <c r="AG10" s="13">
        <v>9441.1690166984372</v>
      </c>
      <c r="AH10" s="13">
        <v>9422.1038904392517</v>
      </c>
      <c r="AI10" s="13">
        <v>9402.9555904452136</v>
      </c>
      <c r="AJ10" s="13">
        <v>9383.6451790621413</v>
      </c>
      <c r="AK10" s="13">
        <v>9364.2269269959543</v>
      </c>
    </row>
    <row r="11" spans="1:37" s="13" customFormat="1" x14ac:dyDescent="0.2">
      <c r="B11" s="13" t="s">
        <v>54</v>
      </c>
      <c r="D11" s="13">
        <v>175657.08716844689</v>
      </c>
      <c r="E11" s="13">
        <v>175696.38045654207</v>
      </c>
      <c r="F11" s="13">
        <v>175640.14709531583</v>
      </c>
      <c r="G11" s="13">
        <v>175533.96822889469</v>
      </c>
      <c r="H11" s="13">
        <v>175378.7402464007</v>
      </c>
      <c r="I11" s="13">
        <v>175240.30054736786</v>
      </c>
      <c r="J11" s="13">
        <v>175161.34345823931</v>
      </c>
      <c r="K11" s="13">
        <v>175119.35056969328</v>
      </c>
      <c r="L11" s="13">
        <v>175134.84804012938</v>
      </c>
      <c r="M11" s="13">
        <v>175143.37496085852</v>
      </c>
      <c r="N11" s="13">
        <v>175145.01746258189</v>
      </c>
      <c r="O11" s="13">
        <v>175077.29602740653</v>
      </c>
      <c r="P11" s="13">
        <v>174962.18808192955</v>
      </c>
      <c r="Q11" s="13">
        <v>174821.13999180926</v>
      </c>
      <c r="R11" s="13">
        <v>174654.60710401525</v>
      </c>
      <c r="S11" s="13">
        <v>174422.35770725974</v>
      </c>
      <c r="T11" s="13">
        <v>174145.80980784949</v>
      </c>
      <c r="U11" s="13">
        <v>173865.95208590481</v>
      </c>
      <c r="V11" s="13">
        <v>173542.90938007974</v>
      </c>
      <c r="W11" s="13">
        <v>173236.99622062905</v>
      </c>
      <c r="X11" s="13">
        <v>172908.45674966156</v>
      </c>
      <c r="Y11" s="13">
        <v>172598.85280399572</v>
      </c>
      <c r="Z11" s="13">
        <v>172270.44241828754</v>
      </c>
      <c r="AA11" s="13">
        <v>171947.06206582295</v>
      </c>
      <c r="AB11" s="13">
        <v>171617.67651144447</v>
      </c>
      <c r="AC11" s="13">
        <v>171289.23458975938</v>
      </c>
      <c r="AD11" s="13">
        <v>170954.05762746418</v>
      </c>
      <c r="AE11" s="13">
        <v>170619.61422240009</v>
      </c>
      <c r="AF11" s="13">
        <v>170281.24900159388</v>
      </c>
      <c r="AG11" s="13">
        <v>169941.04230057186</v>
      </c>
      <c r="AH11" s="13">
        <v>169597.87002790652</v>
      </c>
      <c r="AI11" s="13">
        <v>169253.20062801384</v>
      </c>
      <c r="AJ11" s="13">
        <v>168905.61322311856</v>
      </c>
      <c r="AK11" s="13">
        <v>168556.08468592717</v>
      </c>
    </row>
    <row r="12" spans="1:37" s="13" customFormat="1" x14ac:dyDescent="0.2">
      <c r="B12" s="13" t="s">
        <v>55</v>
      </c>
      <c r="D12" s="13">
        <v>9758.7270649137026</v>
      </c>
      <c r="E12" s="13">
        <v>9760.9100253634351</v>
      </c>
      <c r="F12" s="13">
        <v>9757.7859497397549</v>
      </c>
      <c r="G12" s="13">
        <v>9751.8871238274696</v>
      </c>
      <c r="H12" s="13">
        <v>9743.2633470222481</v>
      </c>
      <c r="I12" s="13">
        <v>9735.5722526315349</v>
      </c>
      <c r="J12" s="13">
        <v>9731.1857476799487</v>
      </c>
      <c r="K12" s="13">
        <v>9728.8528094273915</v>
      </c>
      <c r="L12" s="13">
        <v>9729.7137800071741</v>
      </c>
      <c r="M12" s="13">
        <v>9730.18749782546</v>
      </c>
      <c r="N12" s="13">
        <v>9730.278747921202</v>
      </c>
      <c r="O12" s="13">
        <v>9726.5164459670159</v>
      </c>
      <c r="P12" s="13">
        <v>9720.1215601071835</v>
      </c>
      <c r="Q12" s="13">
        <v>9712.2855551005014</v>
      </c>
      <c r="R12" s="13">
        <v>9703.0337280008334</v>
      </c>
      <c r="S12" s="13">
        <v>9690.1309837366407</v>
      </c>
      <c r="T12" s="13">
        <v>9674.7672115471814</v>
      </c>
      <c r="U12" s="13">
        <v>9659.2195603280325</v>
      </c>
      <c r="V12" s="13">
        <v>9641.2727433377495</v>
      </c>
      <c r="W12" s="13">
        <v>9624.2775678127127</v>
      </c>
      <c r="X12" s="13">
        <v>9606.0253749811855</v>
      </c>
      <c r="Y12" s="13">
        <v>9588.8251557775275</v>
      </c>
      <c r="Z12" s="13">
        <v>9570.5801343492949</v>
      </c>
      <c r="AA12" s="13">
        <v>9552.6145592123721</v>
      </c>
      <c r="AB12" s="13">
        <v>9534.3153617469015</v>
      </c>
      <c r="AC12" s="13">
        <v>9516.0685883199531</v>
      </c>
      <c r="AD12" s="13">
        <v>9497.4476459702182</v>
      </c>
      <c r="AE12" s="13">
        <v>9478.8674567999915</v>
      </c>
      <c r="AF12" s="13">
        <v>9460.0693889774248</v>
      </c>
      <c r="AG12" s="13">
        <v>9441.1690166984245</v>
      </c>
      <c r="AH12" s="13">
        <v>9422.103890439239</v>
      </c>
      <c r="AI12" s="13">
        <v>9402.9555904452009</v>
      </c>
      <c r="AJ12" s="13">
        <v>9383.6451790621286</v>
      </c>
      <c r="AK12" s="13">
        <v>9364.2269269959415</v>
      </c>
    </row>
    <row r="13" spans="1:37" s="13" customFormat="1" x14ac:dyDescent="0.2">
      <c r="B13" s="13" t="s">
        <v>56</v>
      </c>
      <c r="D13" s="13">
        <v>9758.7270649137154</v>
      </c>
      <c r="E13" s="13">
        <v>9760.9100253634479</v>
      </c>
      <c r="F13" s="13">
        <v>9757.7859497397694</v>
      </c>
      <c r="G13" s="13">
        <v>9751.8871238274842</v>
      </c>
      <c r="H13" s="13">
        <v>9743.2633470222627</v>
      </c>
      <c r="I13" s="13">
        <v>9735.5722526315494</v>
      </c>
      <c r="J13" s="13">
        <v>9731.1857476799614</v>
      </c>
      <c r="K13" s="13">
        <v>9728.8528094274061</v>
      </c>
      <c r="L13" s="13">
        <v>9729.7137800071869</v>
      </c>
      <c r="M13" s="13">
        <v>9730.1874978254727</v>
      </c>
      <c r="N13" s="13">
        <v>9730.2787479212166</v>
      </c>
      <c r="O13" s="13">
        <v>9726.5164459670304</v>
      </c>
      <c r="P13" s="13">
        <v>9720.1215601071963</v>
      </c>
      <c r="Q13" s="13">
        <v>9712.2855551005159</v>
      </c>
      <c r="R13" s="13">
        <v>9703.0337280008462</v>
      </c>
      <c r="S13" s="13">
        <v>9690.1309837366534</v>
      </c>
      <c r="T13" s="13">
        <v>9674.7672115471942</v>
      </c>
      <c r="U13" s="13">
        <v>9659.2195603280452</v>
      </c>
      <c r="V13" s="13">
        <v>9641.272743337764</v>
      </c>
      <c r="W13" s="13">
        <v>9624.2775678127255</v>
      </c>
      <c r="X13" s="13">
        <v>9606.0253749811982</v>
      </c>
      <c r="Y13" s="13">
        <v>9588.8251557775402</v>
      </c>
      <c r="Z13" s="13">
        <v>9570.5801343493076</v>
      </c>
      <c r="AA13" s="13">
        <v>9552.6145592123848</v>
      </c>
      <c r="AB13" s="13">
        <v>9534.3153617469143</v>
      </c>
      <c r="AC13" s="13">
        <v>9516.0685883199658</v>
      </c>
      <c r="AD13" s="13">
        <v>9497.4476459702328</v>
      </c>
      <c r="AE13" s="13">
        <v>9478.8674568000042</v>
      </c>
      <c r="AF13" s="13">
        <v>9460.0693889774393</v>
      </c>
      <c r="AG13" s="13">
        <v>9441.1690166984372</v>
      </c>
      <c r="AH13" s="13">
        <v>9422.1038904392517</v>
      </c>
      <c r="AI13" s="13">
        <v>9402.9555904452136</v>
      </c>
      <c r="AJ13" s="13">
        <v>9383.6451790621413</v>
      </c>
      <c r="AK13" s="13">
        <v>9364.2269269959543</v>
      </c>
    </row>
    <row r="14" spans="1:37" s="13" customFormat="1" x14ac:dyDescent="0.2">
      <c r="B14" s="13" t="s">
        <v>57</v>
      </c>
      <c r="D14" s="13">
        <v>175657.08716844689</v>
      </c>
      <c r="E14" s="13">
        <v>175696.38045654207</v>
      </c>
      <c r="F14" s="13">
        <v>175640.14709531583</v>
      </c>
      <c r="G14" s="13">
        <v>175533.96822889469</v>
      </c>
      <c r="H14" s="13">
        <v>175378.7402464007</v>
      </c>
      <c r="I14" s="13">
        <v>175240.30054736786</v>
      </c>
      <c r="J14" s="13">
        <v>175161.34345823931</v>
      </c>
      <c r="K14" s="13">
        <v>175119.35056969328</v>
      </c>
      <c r="L14" s="13">
        <v>175134.84804012938</v>
      </c>
      <c r="M14" s="13">
        <v>175143.37496085852</v>
      </c>
      <c r="N14" s="13">
        <v>175145.01746258189</v>
      </c>
      <c r="O14" s="13">
        <v>175077.29602740653</v>
      </c>
      <c r="P14" s="13">
        <v>174962.18808192955</v>
      </c>
      <c r="Q14" s="13">
        <v>174821.13999180926</v>
      </c>
      <c r="R14" s="13">
        <v>174654.60710401525</v>
      </c>
      <c r="S14" s="13">
        <v>174422.35770725974</v>
      </c>
      <c r="T14" s="13">
        <v>174145.80980784949</v>
      </c>
      <c r="U14" s="13">
        <v>173865.95208590481</v>
      </c>
      <c r="V14" s="13">
        <v>173542.90938007974</v>
      </c>
      <c r="W14" s="13">
        <v>173236.99622062905</v>
      </c>
      <c r="X14" s="13">
        <v>172908.45674966156</v>
      </c>
      <c r="Y14" s="13">
        <v>172598.85280399572</v>
      </c>
      <c r="Z14" s="13">
        <v>172270.44241828754</v>
      </c>
      <c r="AA14" s="13">
        <v>171947.06206582295</v>
      </c>
      <c r="AB14" s="13">
        <v>171617.67651144447</v>
      </c>
      <c r="AC14" s="13">
        <v>171289.23458975938</v>
      </c>
      <c r="AD14" s="13">
        <v>170954.05762746418</v>
      </c>
      <c r="AE14" s="13">
        <v>170619.61422240009</v>
      </c>
      <c r="AF14" s="13">
        <v>170281.24900159388</v>
      </c>
      <c r="AG14" s="13">
        <v>169941.04230057186</v>
      </c>
      <c r="AH14" s="13">
        <v>169597.87002790652</v>
      </c>
      <c r="AI14" s="13">
        <v>169253.20062801384</v>
      </c>
      <c r="AJ14" s="13">
        <v>168905.61322311856</v>
      </c>
      <c r="AK14" s="13">
        <v>168556.08468592717</v>
      </c>
    </row>
    <row r="15" spans="1:37" s="13" customFormat="1" x14ac:dyDescent="0.2">
      <c r="B15" s="13" t="s">
        <v>52</v>
      </c>
      <c r="D15" s="13">
        <v>104128.04028888785</v>
      </c>
      <c r="E15" s="13">
        <v>104151.33301878459</v>
      </c>
      <c r="F15" s="13">
        <v>104117.99835635939</v>
      </c>
      <c r="G15" s="13">
        <v>104055.05641955089</v>
      </c>
      <c r="H15" s="13">
        <v>103963.03858027293</v>
      </c>
      <c r="I15" s="13">
        <v>103880.97269388686</v>
      </c>
      <c r="J15" s="13">
        <v>103834.16759714751</v>
      </c>
      <c r="K15" s="13">
        <v>103809.27456686417</v>
      </c>
      <c r="L15" s="13">
        <v>103818.46133667778</v>
      </c>
      <c r="M15" s="13">
        <v>103823.51602339461</v>
      </c>
      <c r="N15" s="13">
        <v>103824.48968456809</v>
      </c>
      <c r="O15" s="13">
        <v>103784.34498876314</v>
      </c>
      <c r="P15" s="13">
        <v>103716.10996917236</v>
      </c>
      <c r="Q15" s="13">
        <v>103632.49785054132</v>
      </c>
      <c r="R15" s="13">
        <v>103533.7785587144</v>
      </c>
      <c r="S15" s="13">
        <v>103396.10307443843</v>
      </c>
      <c r="T15" s="13">
        <v>103232.16781127432</v>
      </c>
      <c r="U15" s="13">
        <v>103066.27051321731</v>
      </c>
      <c r="V15" s="13">
        <v>102874.77352081343</v>
      </c>
      <c r="W15" s="13">
        <v>102693.43077907915</v>
      </c>
      <c r="X15" s="13">
        <v>102498.67535064272</v>
      </c>
      <c r="Y15" s="13">
        <v>102315.1447419575</v>
      </c>
      <c r="Z15" s="13">
        <v>102120.46583417442</v>
      </c>
      <c r="AA15" s="13">
        <v>101928.76868768934</v>
      </c>
      <c r="AB15" s="13">
        <v>101733.51170814026</v>
      </c>
      <c r="AC15" s="13">
        <v>101538.81410609599</v>
      </c>
      <c r="AD15" s="13">
        <v>101340.12402876187</v>
      </c>
      <c r="AE15" s="13">
        <v>101141.86879796967</v>
      </c>
      <c r="AF15" s="13">
        <v>100941.28874787081</v>
      </c>
      <c r="AG15" s="13">
        <v>100739.61708382577</v>
      </c>
      <c r="AH15" s="13">
        <v>100536.18745391359</v>
      </c>
      <c r="AI15" s="13">
        <v>100331.8703396035</v>
      </c>
      <c r="AJ15" s="13">
        <v>100125.82345652992</v>
      </c>
      <c r="AK15" s="13">
        <v>99918.625886597059</v>
      </c>
    </row>
    <row r="16" spans="1:37" s="13" customFormat="1" x14ac:dyDescent="0.2">
      <c r="B16" s="13" t="s">
        <v>53</v>
      </c>
      <c r="D16" s="13">
        <v>11013.063537583164</v>
      </c>
      <c r="E16" s="13">
        <v>11015.527084516392</v>
      </c>
      <c r="F16" s="13">
        <v>11012.001456316013</v>
      </c>
      <c r="G16" s="13">
        <v>11005.344425728217</v>
      </c>
      <c r="H16" s="13">
        <v>10995.612193106264</v>
      </c>
      <c r="I16" s="13">
        <v>10986.932525088598</v>
      </c>
      <c r="J16" s="13">
        <v>10981.982201402076</v>
      </c>
      <c r="K16" s="13">
        <v>10979.349399292358</v>
      </c>
      <c r="L16" s="13">
        <v>10980.321034592338</v>
      </c>
      <c r="M16" s="13">
        <v>10980.855641657068</v>
      </c>
      <c r="N16" s="13">
        <v>10980.958620569741</v>
      </c>
      <c r="O16" s="13">
        <v>10976.712731716265</v>
      </c>
      <c r="P16" s="13">
        <v>10969.495880192348</v>
      </c>
      <c r="Q16" s="13">
        <v>10960.652675495121</v>
      </c>
      <c r="R16" s="13">
        <v>10950.211666231347</v>
      </c>
      <c r="S16" s="13">
        <v>10935.650469730459</v>
      </c>
      <c r="T16" s="13">
        <v>10918.311917460889</v>
      </c>
      <c r="U16" s="13">
        <v>10900.765851299013</v>
      </c>
      <c r="V16" s="13">
        <v>10880.512242964995</v>
      </c>
      <c r="W16" s="13">
        <v>10861.332595184644</v>
      </c>
      <c r="X16" s="13">
        <v>10840.7343595729</v>
      </c>
      <c r="Y16" s="13">
        <v>10821.323312856433</v>
      </c>
      <c r="Z16" s="13">
        <v>10800.733170423193</v>
      </c>
      <c r="AA16" s="13">
        <v>10780.458392867058</v>
      </c>
      <c r="AB16" s="13">
        <v>10759.807110888019</v>
      </c>
      <c r="AC16" s="13">
        <v>10739.214991263181</v>
      </c>
      <c r="AD16" s="13">
        <v>10718.200608970985</v>
      </c>
      <c r="AE16" s="13">
        <v>10697.232218061916</v>
      </c>
      <c r="AF16" s="13">
        <v>10676.017943501654</v>
      </c>
      <c r="AG16" s="13">
        <v>10654.68821479749</v>
      </c>
      <c r="AH16" s="13">
        <v>10633.172555485799</v>
      </c>
      <c r="AI16" s="13">
        <v>10611.563031716121</v>
      </c>
      <c r="AJ16" s="13">
        <v>10589.770559595117</v>
      </c>
      <c r="AK16" s="13">
        <v>10567.85638550548</v>
      </c>
    </row>
    <row r="17" spans="1:37" s="13" customFormat="1" x14ac:dyDescent="0.2">
      <c r="B17" s="13" t="s">
        <v>54</v>
      </c>
      <c r="D17" s="13">
        <v>101792.31344204533</v>
      </c>
      <c r="E17" s="13">
        <v>101815.08368583358</v>
      </c>
      <c r="F17" s="13">
        <v>101782.49676307332</v>
      </c>
      <c r="G17" s="13">
        <v>101720.96669545192</v>
      </c>
      <c r="H17" s="13">
        <v>101631.01293552274</v>
      </c>
      <c r="I17" s="13">
        <v>101550.78789328884</v>
      </c>
      <c r="J17" s="13">
        <v>101505.03269550772</v>
      </c>
      <c r="K17" s="13">
        <v>101480.69804814382</v>
      </c>
      <c r="L17" s="13">
        <v>101489.67874680858</v>
      </c>
      <c r="M17" s="13">
        <v>101494.62005035375</v>
      </c>
      <c r="N17" s="13">
        <v>101495.5718710457</v>
      </c>
      <c r="O17" s="13">
        <v>101456.32767277714</v>
      </c>
      <c r="P17" s="13">
        <v>101389.62325307772</v>
      </c>
      <c r="Q17" s="13">
        <v>101307.88666259131</v>
      </c>
      <c r="R17" s="13">
        <v>101211.38177237593</v>
      </c>
      <c r="S17" s="13">
        <v>101076.79452757785</v>
      </c>
      <c r="T17" s="13">
        <v>100916.53654475296</v>
      </c>
      <c r="U17" s="13">
        <v>100754.36053801974</v>
      </c>
      <c r="V17" s="13">
        <v>100567.15907124955</v>
      </c>
      <c r="W17" s="13">
        <v>100389.88408215111</v>
      </c>
      <c r="X17" s="13">
        <v>100199.49727029006</v>
      </c>
      <c r="Y17" s="13">
        <v>100020.08349093086</v>
      </c>
      <c r="Z17" s="13">
        <v>99829.771483265766</v>
      </c>
      <c r="AA17" s="13">
        <v>99642.374352129729</v>
      </c>
      <c r="AB17" s="13">
        <v>99451.497239597273</v>
      </c>
      <c r="AC17" s="13">
        <v>99261.166957007474</v>
      </c>
      <c r="AD17" s="13">
        <v>99066.933755521037</v>
      </c>
      <c r="AE17" s="13">
        <v>98873.125646405228</v>
      </c>
      <c r="AF17" s="13">
        <v>98677.044866691722</v>
      </c>
      <c r="AG17" s="13">
        <v>98479.896959347083</v>
      </c>
      <c r="AH17" s="13">
        <v>98281.03051958725</v>
      </c>
      <c r="AI17" s="13">
        <v>98081.29650285434</v>
      </c>
      <c r="AJ17" s="13">
        <v>97879.871518312299</v>
      </c>
      <c r="AK17" s="13">
        <v>97677.321658307992</v>
      </c>
    </row>
    <row r="18" spans="1:37" s="13" customFormat="1" x14ac:dyDescent="0.2">
      <c r="B18" s="13" t="s">
        <v>55</v>
      </c>
      <c r="D18" s="13">
        <v>104128.04028888785</v>
      </c>
      <c r="E18" s="13">
        <v>104151.33301878459</v>
      </c>
      <c r="F18" s="13">
        <v>104117.99835635939</v>
      </c>
      <c r="G18" s="13">
        <v>104055.05641955089</v>
      </c>
      <c r="H18" s="13">
        <v>103963.03858027293</v>
      </c>
      <c r="I18" s="13">
        <v>103880.97269388686</v>
      </c>
      <c r="J18" s="13">
        <v>103834.16759714751</v>
      </c>
      <c r="K18" s="13">
        <v>103809.27456686417</v>
      </c>
      <c r="L18" s="13">
        <v>103818.46133667778</v>
      </c>
      <c r="M18" s="13">
        <v>103823.51602339461</v>
      </c>
      <c r="N18" s="13">
        <v>103824.48968456809</v>
      </c>
      <c r="O18" s="13">
        <v>103784.34498876314</v>
      </c>
      <c r="P18" s="13">
        <v>103716.10996917236</v>
      </c>
      <c r="Q18" s="13">
        <v>103632.49785054132</v>
      </c>
      <c r="R18" s="13">
        <v>103533.7785587144</v>
      </c>
      <c r="S18" s="13">
        <v>103396.10307443843</v>
      </c>
      <c r="T18" s="13">
        <v>103232.16781127432</v>
      </c>
      <c r="U18" s="13">
        <v>103066.27051321731</v>
      </c>
      <c r="V18" s="13">
        <v>102874.77352081343</v>
      </c>
      <c r="W18" s="13">
        <v>102693.43077907915</v>
      </c>
      <c r="X18" s="13">
        <v>102498.67535064272</v>
      </c>
      <c r="Y18" s="13">
        <v>102315.1447419575</v>
      </c>
      <c r="Z18" s="13">
        <v>102120.46583417442</v>
      </c>
      <c r="AA18" s="13">
        <v>101928.76868768934</v>
      </c>
      <c r="AB18" s="13">
        <v>101733.51170814026</v>
      </c>
      <c r="AC18" s="13">
        <v>101538.81410609599</v>
      </c>
      <c r="AD18" s="13">
        <v>101340.12402876187</v>
      </c>
      <c r="AE18" s="13">
        <v>101141.86879796967</v>
      </c>
      <c r="AF18" s="13">
        <v>100941.28874787081</v>
      </c>
      <c r="AG18" s="13">
        <v>100739.61708382577</v>
      </c>
      <c r="AH18" s="13">
        <v>100536.18745391359</v>
      </c>
      <c r="AI18" s="13">
        <v>100331.8703396035</v>
      </c>
      <c r="AJ18" s="13">
        <v>100125.82345652992</v>
      </c>
      <c r="AK18" s="13">
        <v>99918.625886597059</v>
      </c>
    </row>
    <row r="19" spans="1:37" s="13" customFormat="1" x14ac:dyDescent="0.2">
      <c r="B19" s="13" t="s">
        <v>56</v>
      </c>
      <c r="D19" s="13">
        <v>11013.063537583164</v>
      </c>
      <c r="E19" s="13">
        <v>11015.527084516392</v>
      </c>
      <c r="F19" s="13">
        <v>11012.001456316013</v>
      </c>
      <c r="G19" s="13">
        <v>11005.344425728217</v>
      </c>
      <c r="H19" s="13">
        <v>10995.612193106264</v>
      </c>
      <c r="I19" s="13">
        <v>10986.932525088598</v>
      </c>
      <c r="J19" s="13">
        <v>10981.982201402076</v>
      </c>
      <c r="K19" s="13">
        <v>10979.349399292358</v>
      </c>
      <c r="L19" s="13">
        <v>10980.321034592338</v>
      </c>
      <c r="M19" s="13">
        <v>10980.855641657068</v>
      </c>
      <c r="N19" s="13">
        <v>10980.958620569741</v>
      </c>
      <c r="O19" s="13">
        <v>10976.712731716265</v>
      </c>
      <c r="P19" s="13">
        <v>10969.495880192348</v>
      </c>
      <c r="Q19" s="13">
        <v>10960.652675495121</v>
      </c>
      <c r="R19" s="13">
        <v>10950.211666231347</v>
      </c>
      <c r="S19" s="13">
        <v>10935.650469730459</v>
      </c>
      <c r="T19" s="13">
        <v>10918.311917460889</v>
      </c>
      <c r="U19" s="13">
        <v>10900.765851299013</v>
      </c>
      <c r="V19" s="13">
        <v>10880.512242964995</v>
      </c>
      <c r="W19" s="13">
        <v>10861.332595184644</v>
      </c>
      <c r="X19" s="13">
        <v>10840.7343595729</v>
      </c>
      <c r="Y19" s="13">
        <v>10821.323312856433</v>
      </c>
      <c r="Z19" s="13">
        <v>10800.733170423193</v>
      </c>
      <c r="AA19" s="13">
        <v>10780.458392867058</v>
      </c>
      <c r="AB19" s="13">
        <v>10759.807110888019</v>
      </c>
      <c r="AC19" s="13">
        <v>10739.214991263181</v>
      </c>
      <c r="AD19" s="13">
        <v>10718.200608970985</v>
      </c>
      <c r="AE19" s="13">
        <v>10697.232218061916</v>
      </c>
      <c r="AF19" s="13">
        <v>10676.017943501654</v>
      </c>
      <c r="AG19" s="13">
        <v>10654.68821479749</v>
      </c>
      <c r="AH19" s="13">
        <v>10633.172555485799</v>
      </c>
      <c r="AI19" s="13">
        <v>10611.563031716121</v>
      </c>
      <c r="AJ19" s="13">
        <v>10589.770559595117</v>
      </c>
      <c r="AK19" s="13">
        <v>10567.85638550548</v>
      </c>
    </row>
    <row r="20" spans="1:37" s="13" customFormat="1" x14ac:dyDescent="0.2">
      <c r="B20" s="13" t="s">
        <v>57</v>
      </c>
      <c r="D20" s="13">
        <v>101792.31344204533</v>
      </c>
      <c r="E20" s="13">
        <v>101815.08368583358</v>
      </c>
      <c r="F20" s="13">
        <v>101782.49676307332</v>
      </c>
      <c r="G20" s="13">
        <v>101720.96669545192</v>
      </c>
      <c r="H20" s="13">
        <v>101631.01293552274</v>
      </c>
      <c r="I20" s="13">
        <v>101550.78789328884</v>
      </c>
      <c r="J20" s="13">
        <v>101505.03269550772</v>
      </c>
      <c r="K20" s="13">
        <v>101480.69804814382</v>
      </c>
      <c r="L20" s="13">
        <v>101489.67874680858</v>
      </c>
      <c r="M20" s="13">
        <v>101494.62005035375</v>
      </c>
      <c r="N20" s="13">
        <v>101495.5718710457</v>
      </c>
      <c r="O20" s="13">
        <v>101456.32767277714</v>
      </c>
      <c r="P20" s="13">
        <v>101389.62325307772</v>
      </c>
      <c r="Q20" s="13">
        <v>101307.88666259131</v>
      </c>
      <c r="R20" s="13">
        <v>101211.38177237593</v>
      </c>
      <c r="S20" s="13">
        <v>101076.79452757785</v>
      </c>
      <c r="T20" s="13">
        <v>100916.53654475296</v>
      </c>
      <c r="U20" s="13">
        <v>100754.36053801974</v>
      </c>
      <c r="V20" s="13">
        <v>100567.15907124955</v>
      </c>
      <c r="W20" s="13">
        <v>100389.88408215111</v>
      </c>
      <c r="X20" s="13">
        <v>100199.49727029006</v>
      </c>
      <c r="Y20" s="13">
        <v>100020.08349093086</v>
      </c>
      <c r="Z20" s="13">
        <v>99829.771483265766</v>
      </c>
      <c r="AA20" s="13">
        <v>99642.374352129729</v>
      </c>
      <c r="AB20" s="13">
        <v>99451.497239597273</v>
      </c>
      <c r="AC20" s="13">
        <v>99261.166957007474</v>
      </c>
      <c r="AD20" s="13">
        <v>99066.933755521037</v>
      </c>
      <c r="AE20" s="13">
        <v>98873.125646405228</v>
      </c>
      <c r="AF20" s="13">
        <v>98677.044866691722</v>
      </c>
      <c r="AG20" s="13">
        <v>98479.896959347083</v>
      </c>
      <c r="AH20" s="13">
        <v>98281.03051958725</v>
      </c>
      <c r="AI20" s="13">
        <v>98081.29650285434</v>
      </c>
      <c r="AJ20" s="13">
        <v>97879.871518312299</v>
      </c>
      <c r="AK20" s="13">
        <v>97677.321658307992</v>
      </c>
    </row>
    <row r="21" spans="1:37" s="16" customFormat="1" x14ac:dyDescent="0.2">
      <c r="A21" s="16" t="s">
        <v>62</v>
      </c>
      <c r="B21" s="16" t="s">
        <v>61</v>
      </c>
      <c r="D21" s="16">
        <v>3519.9081775522</v>
      </c>
      <c r="E21" s="16">
        <v>3520.6955569191182</v>
      </c>
      <c r="F21" s="16">
        <v>3519.5687235460823</v>
      </c>
      <c r="G21" s="16">
        <v>3517.4410561332643</v>
      </c>
      <c r="H21" s="16">
        <v>3514.3305169926398</v>
      </c>
      <c r="I21" s="16">
        <v>3511.55639021769</v>
      </c>
      <c r="J21" s="16">
        <v>3509.9742069526746</v>
      </c>
      <c r="K21" s="16">
        <v>3509.1327315862386</v>
      </c>
      <c r="L21" s="16">
        <v>3509.4432779683893</v>
      </c>
      <c r="M21" s="16">
        <v>3509.614144845938</v>
      </c>
      <c r="N21" s="16">
        <v>3509.6470581507242</v>
      </c>
      <c r="O21" s="16">
        <v>3508.2900207700422</v>
      </c>
      <c r="P21" s="16">
        <v>3505.9834278217195</v>
      </c>
      <c r="Q21" s="16">
        <v>3503.1570327479681</v>
      </c>
      <c r="R21" s="16">
        <v>3499.819960028462</v>
      </c>
      <c r="S21" s="16">
        <v>3495.1660256837167</v>
      </c>
      <c r="T21" s="16">
        <v>3489.6244148764886</v>
      </c>
      <c r="U21" s="16">
        <v>3484.0164801218853</v>
      </c>
      <c r="V21" s="16">
        <v>3477.5431821738102</v>
      </c>
      <c r="W21" s="16">
        <v>3471.4131349953627</v>
      </c>
      <c r="X21" s="16">
        <v>3464.8296900051923</v>
      </c>
      <c r="Y21" s="16">
        <v>3458.625684930767</v>
      </c>
      <c r="Z21" s="16">
        <v>3452.044826618237</v>
      </c>
      <c r="AA21" s="16">
        <v>3445.5647627309868</v>
      </c>
      <c r="AB21" s="16">
        <v>3438.964363480869</v>
      </c>
      <c r="AC21" s="16">
        <v>3432.3828732340135</v>
      </c>
      <c r="AD21" s="16">
        <v>3425.6664227364672</v>
      </c>
      <c r="AE21" s="16">
        <v>3418.9646716406828</v>
      </c>
      <c r="AF21" s="16">
        <v>3412.184333158963</v>
      </c>
      <c r="AG21" s="16">
        <v>3405.3670941378182</v>
      </c>
      <c r="AH21" s="16">
        <v>3398.4904294479065</v>
      </c>
      <c r="AI21" s="16">
        <v>3391.5837645430574</v>
      </c>
      <c r="AJ21" s="16">
        <v>3384.6186271345587</v>
      </c>
      <c r="AK21" s="16">
        <v>3377.6145923063582</v>
      </c>
    </row>
    <row r="22" spans="1:37" s="16" customFormat="1" x14ac:dyDescent="0.2">
      <c r="B22" s="16" t="s">
        <v>63</v>
      </c>
      <c r="D22" s="16">
        <v>1986.1596280140457</v>
      </c>
      <c r="E22" s="16">
        <v>1986.6039183283428</v>
      </c>
      <c r="F22" s="16">
        <v>1985.9680861304196</v>
      </c>
      <c r="G22" s="16">
        <v>1984.7675186996751</v>
      </c>
      <c r="H22" s="16">
        <v>1983.0123515331372</v>
      </c>
      <c r="I22" s="16">
        <v>1981.4470099601572</v>
      </c>
      <c r="J22" s="16">
        <v>1980.5542399313438</v>
      </c>
      <c r="K22" s="16">
        <v>1980.0794251587756</v>
      </c>
      <c r="L22" s="16">
        <v>1980.2546554931314</v>
      </c>
      <c r="M22" s="16">
        <v>1980.3510696257833</v>
      </c>
      <c r="N22" s="16">
        <v>1980.3696414389935</v>
      </c>
      <c r="O22" s="16">
        <v>1979.603913265626</v>
      </c>
      <c r="P22" s="16">
        <v>1978.3023844867118</v>
      </c>
      <c r="Q22" s="16">
        <v>1976.7075497622998</v>
      </c>
      <c r="R22" s="16">
        <v>1974.8245577133882</v>
      </c>
      <c r="S22" s="16">
        <v>1972.1985072482339</v>
      </c>
      <c r="T22" s="16">
        <v>1969.0715723668989</v>
      </c>
      <c r="U22" s="16">
        <v>1965.9072132290207</v>
      </c>
      <c r="V22" s="16">
        <v>1962.2545602630805</v>
      </c>
      <c r="W22" s="16">
        <v>1958.7955915600617</v>
      </c>
      <c r="X22" s="16">
        <v>1955.080786515965</v>
      </c>
      <c r="Y22" s="16">
        <v>1951.5800859893434</v>
      </c>
      <c r="Z22" s="16">
        <v>1947.866740515906</v>
      </c>
      <c r="AA22" s="16">
        <v>1944.2102697699111</v>
      </c>
      <c r="AB22" s="16">
        <v>1940.4858980368749</v>
      </c>
      <c r="AC22" s="16">
        <v>1936.7721959852597</v>
      </c>
      <c r="AD22" s="16">
        <v>1932.9823406399257</v>
      </c>
      <c r="AE22" s="16">
        <v>1929.2007796468483</v>
      </c>
      <c r="AF22" s="16">
        <v>1925.3748745728055</v>
      </c>
      <c r="AG22" s="16">
        <v>1921.528147830139</v>
      </c>
      <c r="AH22" s="16">
        <v>1917.6478892854432</v>
      </c>
      <c r="AI22" s="16">
        <v>1913.7507026810551</v>
      </c>
      <c r="AJ22" s="16">
        <v>1909.8205221119838</v>
      </c>
      <c r="AK22" s="16">
        <v>1905.8683931054115</v>
      </c>
    </row>
    <row r="23" spans="1:37" s="16" customFormat="1" x14ac:dyDescent="0.2">
      <c r="B23" s="16" t="s">
        <v>61</v>
      </c>
      <c r="D23" s="16">
        <v>1986.1596280140457</v>
      </c>
      <c r="E23" s="16">
        <v>1986.6039183283428</v>
      </c>
      <c r="F23" s="16">
        <v>1985.9680861304196</v>
      </c>
      <c r="G23" s="16">
        <v>1984.7675186996751</v>
      </c>
      <c r="H23" s="16">
        <v>1983.0123515331372</v>
      </c>
      <c r="I23" s="16">
        <v>1981.4470099601572</v>
      </c>
      <c r="J23" s="16">
        <v>1980.5542399313438</v>
      </c>
      <c r="K23" s="16">
        <v>1980.0794251587756</v>
      </c>
      <c r="L23" s="16">
        <v>1980.2546554931314</v>
      </c>
      <c r="M23" s="16">
        <v>1980.3510696257833</v>
      </c>
      <c r="N23" s="16">
        <v>1980.3696414389935</v>
      </c>
      <c r="O23" s="16">
        <v>1979.603913265626</v>
      </c>
      <c r="P23" s="16">
        <v>1978.3023844867118</v>
      </c>
      <c r="Q23" s="16">
        <v>1976.7075497622998</v>
      </c>
      <c r="R23" s="16">
        <v>1974.8245577133882</v>
      </c>
      <c r="S23" s="16">
        <v>1972.1985072482339</v>
      </c>
      <c r="T23" s="16">
        <v>1969.0715723668989</v>
      </c>
      <c r="U23" s="16">
        <v>1965.9072132290207</v>
      </c>
      <c r="V23" s="16">
        <v>1962.2545602630805</v>
      </c>
      <c r="W23" s="16">
        <v>1958.7955915600617</v>
      </c>
      <c r="X23" s="16">
        <v>1955.080786515965</v>
      </c>
      <c r="Y23" s="16">
        <v>1951.5800859893434</v>
      </c>
      <c r="Z23" s="16">
        <v>1947.866740515906</v>
      </c>
      <c r="AA23" s="16">
        <v>1944.2102697699111</v>
      </c>
      <c r="AB23" s="16">
        <v>1940.4858980368749</v>
      </c>
      <c r="AC23" s="16">
        <v>1936.7721959852597</v>
      </c>
      <c r="AD23" s="16">
        <v>1932.9823406399257</v>
      </c>
      <c r="AE23" s="16">
        <v>1929.2007796468483</v>
      </c>
      <c r="AF23" s="16">
        <v>1925.3748745728055</v>
      </c>
      <c r="AG23" s="16">
        <v>1921.528147830139</v>
      </c>
      <c r="AH23" s="16">
        <v>1917.6478892854432</v>
      </c>
      <c r="AI23" s="16">
        <v>1913.7507026810551</v>
      </c>
      <c r="AJ23" s="16">
        <v>1909.8205221119838</v>
      </c>
      <c r="AK23" s="16">
        <v>1905.8683931054115</v>
      </c>
    </row>
    <row r="24" spans="1:37" s="16" customFormat="1" x14ac:dyDescent="0.2">
      <c r="B24" s="16" t="s">
        <v>63</v>
      </c>
      <c r="D24" s="16">
        <v>2068.7646041699718</v>
      </c>
      <c r="E24" s="16">
        <v>2069.2273726520366</v>
      </c>
      <c r="F24" s="16">
        <v>2068.5650960018102</v>
      </c>
      <c r="G24" s="16">
        <v>2067.3145966106176</v>
      </c>
      <c r="H24" s="16">
        <v>2065.4864315138543</v>
      </c>
      <c r="I24" s="16">
        <v>2063.8559869141645</v>
      </c>
      <c r="J24" s="16">
        <v>2062.9260863114023</v>
      </c>
      <c r="K24" s="16">
        <v>2062.4315238496692</v>
      </c>
      <c r="L24" s="16">
        <v>2062.6140420663219</v>
      </c>
      <c r="M24" s="16">
        <v>2062.7144660917415</v>
      </c>
      <c r="N24" s="16">
        <v>2062.7338103122479</v>
      </c>
      <c r="O24" s="16">
        <v>2061.9362352738999</v>
      </c>
      <c r="P24" s="16">
        <v>2060.5805755217084</v>
      </c>
      <c r="Q24" s="16">
        <v>2058.9194111415504</v>
      </c>
      <c r="R24" s="16">
        <v>2056.9581048871196</v>
      </c>
      <c r="S24" s="16">
        <v>2054.2228361934808</v>
      </c>
      <c r="T24" s="16">
        <v>2050.9658511501802</v>
      </c>
      <c r="U24" s="16">
        <v>2047.6698853642527</v>
      </c>
      <c r="V24" s="16">
        <v>2043.8653174631277</v>
      </c>
      <c r="W24" s="16">
        <v>2040.2624892116578</v>
      </c>
      <c r="X24" s="16">
        <v>2036.3931843087566</v>
      </c>
      <c r="Y24" s="16">
        <v>2032.7468885945925</v>
      </c>
      <c r="Z24" s="16">
        <v>2028.8791039663331</v>
      </c>
      <c r="AA24" s="16">
        <v>2025.0705595025324</v>
      </c>
      <c r="AB24" s="16">
        <v>2021.1912900292218</v>
      </c>
      <c r="AC24" s="16">
        <v>2017.323133992591</v>
      </c>
      <c r="AD24" s="16">
        <v>2013.3756574238571</v>
      </c>
      <c r="AE24" s="16">
        <v>2009.4368201719835</v>
      </c>
      <c r="AF24" s="16">
        <v>2005.4517945554837</v>
      </c>
      <c r="AG24" s="16">
        <v>2001.4450812909008</v>
      </c>
      <c r="AH24" s="16">
        <v>1997.4034416265599</v>
      </c>
      <c r="AI24" s="16">
        <v>1993.3441698594331</v>
      </c>
      <c r="AJ24" s="16">
        <v>1989.2505318987114</v>
      </c>
      <c r="AK24" s="16">
        <v>1985.1340326583736</v>
      </c>
    </row>
    <row r="25" spans="1:37" s="16" customFormat="1" x14ac:dyDescent="0.2">
      <c r="B25" s="16" t="s">
        <v>61</v>
      </c>
      <c r="D25" s="16">
        <v>2068.7646041699718</v>
      </c>
      <c r="E25" s="16">
        <v>2069.2273726520366</v>
      </c>
      <c r="F25" s="16">
        <v>2068.5650960018102</v>
      </c>
      <c r="G25" s="16">
        <v>2067.3145966106176</v>
      </c>
      <c r="H25" s="16">
        <v>2065.4864315138543</v>
      </c>
      <c r="I25" s="16">
        <v>2063.8559869141645</v>
      </c>
      <c r="J25" s="16">
        <v>2062.9260863114023</v>
      </c>
      <c r="K25" s="16">
        <v>2062.4315238496692</v>
      </c>
      <c r="L25" s="16">
        <v>2062.6140420663219</v>
      </c>
      <c r="M25" s="16">
        <v>2062.7144660917415</v>
      </c>
      <c r="N25" s="16">
        <v>2062.7338103122479</v>
      </c>
      <c r="O25" s="16">
        <v>2061.9362352738999</v>
      </c>
      <c r="P25" s="16">
        <v>2060.5805755217084</v>
      </c>
      <c r="Q25" s="16">
        <v>2058.9194111415504</v>
      </c>
      <c r="R25" s="16">
        <v>2056.9581048871196</v>
      </c>
      <c r="S25" s="16">
        <v>2054.2228361934808</v>
      </c>
      <c r="T25" s="16">
        <v>2050.9658511501802</v>
      </c>
      <c r="U25" s="16">
        <v>2047.6698853642527</v>
      </c>
      <c r="V25" s="16">
        <v>2043.8653174631277</v>
      </c>
      <c r="W25" s="16">
        <v>2040.2624892116578</v>
      </c>
      <c r="X25" s="16">
        <v>2036.3931843087566</v>
      </c>
      <c r="Y25" s="16">
        <v>2032.7468885945925</v>
      </c>
      <c r="Z25" s="16">
        <v>2028.8791039663331</v>
      </c>
      <c r="AA25" s="16">
        <v>2025.0705595025324</v>
      </c>
      <c r="AB25" s="16">
        <v>2021.1912900292218</v>
      </c>
      <c r="AC25" s="16">
        <v>2017.323133992591</v>
      </c>
      <c r="AD25" s="16">
        <v>2013.3756574238571</v>
      </c>
      <c r="AE25" s="16">
        <v>2009.4368201719835</v>
      </c>
      <c r="AF25" s="16">
        <v>2005.4517945554837</v>
      </c>
      <c r="AG25" s="16">
        <v>2001.4450812909008</v>
      </c>
      <c r="AH25" s="16">
        <v>1997.4034416265599</v>
      </c>
      <c r="AI25" s="16">
        <v>1993.3441698594331</v>
      </c>
      <c r="AJ25" s="16">
        <v>1989.2505318987114</v>
      </c>
      <c r="AK25" s="16">
        <v>1985.1340326583736</v>
      </c>
    </row>
    <row r="26" spans="1:37" s="16" customFormat="1" x14ac:dyDescent="0.2">
      <c r="B26" s="16" t="s">
        <v>63</v>
      </c>
      <c r="D26" s="16">
        <v>95.02767641237115</v>
      </c>
      <c r="E26" s="16">
        <v>95.048933453157161</v>
      </c>
      <c r="F26" s="16">
        <v>95.018512103581529</v>
      </c>
      <c r="G26" s="16">
        <v>94.961071034036635</v>
      </c>
      <c r="H26" s="16">
        <v>94.877095176709318</v>
      </c>
      <c r="I26" s="16">
        <v>94.802201512386489</v>
      </c>
      <c r="J26" s="16">
        <v>94.759486989237331</v>
      </c>
      <c r="K26" s="16">
        <v>94.73676950775851</v>
      </c>
      <c r="L26" s="16">
        <v>94.745153391549096</v>
      </c>
      <c r="M26" s="16">
        <v>94.749766319367168</v>
      </c>
      <c r="N26" s="16">
        <v>94.750654886545362</v>
      </c>
      <c r="O26" s="16">
        <v>94.71401867259145</v>
      </c>
      <c r="P26" s="16">
        <v>94.651747114001907</v>
      </c>
      <c r="Q26" s="16">
        <v>94.575442351793953</v>
      </c>
      <c r="R26" s="16">
        <v>94.485350721399683</v>
      </c>
      <c r="S26" s="16">
        <v>94.359707510086011</v>
      </c>
      <c r="T26" s="16">
        <v>94.210099516914212</v>
      </c>
      <c r="U26" s="16">
        <v>94.058700962656275</v>
      </c>
      <c r="V26" s="16">
        <v>93.883940022398363</v>
      </c>
      <c r="W26" s="16">
        <v>93.718445892926169</v>
      </c>
      <c r="X26" s="16">
        <v>93.540711290587851</v>
      </c>
      <c r="Y26" s="16">
        <v>93.373220504767659</v>
      </c>
      <c r="Z26" s="16">
        <v>93.195555735491311</v>
      </c>
      <c r="AA26" s="16">
        <v>93.020612133798451</v>
      </c>
      <c r="AB26" s="16">
        <v>92.842419813858783</v>
      </c>
      <c r="AC26" s="16">
        <v>92.664737984123008</v>
      </c>
      <c r="AD26" s="16">
        <v>92.483412605071692</v>
      </c>
      <c r="AE26" s="16">
        <v>92.302484068757053</v>
      </c>
      <c r="AF26" s="16">
        <v>92.119433892813177</v>
      </c>
      <c r="AG26" s="16">
        <v>91.935387505507236</v>
      </c>
      <c r="AH26" s="16">
        <v>91.749736791344631</v>
      </c>
      <c r="AI26" s="16">
        <v>91.563276155282509</v>
      </c>
      <c r="AJ26" s="16">
        <v>91.375236925156102</v>
      </c>
      <c r="AK26" s="16">
        <v>91.186147573485002</v>
      </c>
    </row>
    <row r="27" spans="1:37" s="16" customFormat="1" x14ac:dyDescent="0.2">
      <c r="B27" s="16" t="s">
        <v>61</v>
      </c>
      <c r="D27" s="16">
        <v>95.02767641237115</v>
      </c>
      <c r="E27" s="16">
        <v>95.048933453157161</v>
      </c>
      <c r="F27" s="16">
        <v>95.018512103581529</v>
      </c>
      <c r="G27" s="16">
        <v>94.961071034036635</v>
      </c>
      <c r="H27" s="16">
        <v>94.877095176709318</v>
      </c>
      <c r="I27" s="16">
        <v>94.802201512386489</v>
      </c>
      <c r="J27" s="16">
        <v>94.759486989237331</v>
      </c>
      <c r="K27" s="16">
        <v>94.73676950775851</v>
      </c>
      <c r="L27" s="16">
        <v>94.745153391549096</v>
      </c>
      <c r="M27" s="16">
        <v>94.749766319367168</v>
      </c>
      <c r="N27" s="16">
        <v>94.750654886545362</v>
      </c>
      <c r="O27" s="16">
        <v>94.71401867259145</v>
      </c>
      <c r="P27" s="16">
        <v>94.651747114001907</v>
      </c>
      <c r="Q27" s="16">
        <v>94.575442351793953</v>
      </c>
      <c r="R27" s="16">
        <v>94.485350721399683</v>
      </c>
      <c r="S27" s="16">
        <v>94.359707510086011</v>
      </c>
      <c r="T27" s="16">
        <v>94.210099516914212</v>
      </c>
      <c r="U27" s="16">
        <v>94.058700962656275</v>
      </c>
      <c r="V27" s="16">
        <v>93.883940022398363</v>
      </c>
      <c r="W27" s="16">
        <v>93.718445892926169</v>
      </c>
      <c r="X27" s="16">
        <v>93.540711290587851</v>
      </c>
      <c r="Y27" s="16">
        <v>93.373220504767659</v>
      </c>
      <c r="Z27" s="16">
        <v>93.195555735491311</v>
      </c>
      <c r="AA27" s="16">
        <v>93.020612133798451</v>
      </c>
      <c r="AB27" s="16">
        <v>92.842419813858783</v>
      </c>
      <c r="AC27" s="16">
        <v>92.664737984123008</v>
      </c>
      <c r="AD27" s="16">
        <v>92.483412605071692</v>
      </c>
      <c r="AE27" s="16">
        <v>92.302484068757053</v>
      </c>
      <c r="AF27" s="16">
        <v>92.119433892813177</v>
      </c>
      <c r="AG27" s="16">
        <v>91.935387505507236</v>
      </c>
      <c r="AH27" s="16">
        <v>91.749736791344631</v>
      </c>
      <c r="AI27" s="16">
        <v>91.563276155282509</v>
      </c>
      <c r="AJ27" s="16">
        <v>91.375236925156102</v>
      </c>
      <c r="AK27" s="16">
        <v>91.186147573485002</v>
      </c>
    </row>
    <row r="29" spans="1:37" s="53" customFormat="1" x14ac:dyDescent="0.2">
      <c r="A29" s="53" t="s">
        <v>157</v>
      </c>
    </row>
    <row r="30" spans="1:37" s="55" customFormat="1" x14ac:dyDescent="0.2">
      <c r="A30" s="55" t="s">
        <v>138</v>
      </c>
      <c r="B30" s="55" t="s">
        <v>139</v>
      </c>
      <c r="C30" s="55" t="s">
        <v>41</v>
      </c>
      <c r="D30" s="55">
        <v>2017</v>
      </c>
      <c r="E30" s="55">
        <v>2018</v>
      </c>
      <c r="F30" s="55">
        <v>2019</v>
      </c>
      <c r="G30" s="55">
        <v>2020</v>
      </c>
      <c r="H30" s="55">
        <v>2021</v>
      </c>
      <c r="I30" s="55">
        <v>2022</v>
      </c>
      <c r="J30" s="55">
        <v>2023</v>
      </c>
      <c r="K30" s="55">
        <v>2024</v>
      </c>
      <c r="L30" s="55">
        <v>2025</v>
      </c>
      <c r="M30" s="55">
        <v>2026</v>
      </c>
      <c r="N30" s="55">
        <v>2027</v>
      </c>
      <c r="O30" s="55">
        <v>2028</v>
      </c>
      <c r="P30" s="55">
        <v>2029</v>
      </c>
      <c r="Q30" s="55">
        <v>2030</v>
      </c>
      <c r="R30" s="55">
        <v>2031</v>
      </c>
      <c r="S30" s="55">
        <v>2032</v>
      </c>
      <c r="T30" s="55">
        <v>2033</v>
      </c>
      <c r="U30" s="55">
        <v>2034</v>
      </c>
      <c r="V30" s="55">
        <v>2035</v>
      </c>
      <c r="W30" s="55">
        <v>2036</v>
      </c>
      <c r="X30" s="55">
        <v>2037</v>
      </c>
      <c r="Y30" s="55">
        <v>2038</v>
      </c>
      <c r="Z30" s="55">
        <v>2039</v>
      </c>
      <c r="AA30" s="55">
        <v>2040</v>
      </c>
      <c r="AB30" s="55">
        <v>2041</v>
      </c>
      <c r="AC30" s="55">
        <v>2042</v>
      </c>
      <c r="AD30" s="55">
        <v>2043</v>
      </c>
      <c r="AE30" s="55">
        <v>2044</v>
      </c>
      <c r="AF30" s="55">
        <v>2045</v>
      </c>
      <c r="AG30" s="55">
        <v>2046</v>
      </c>
      <c r="AH30" s="55">
        <v>2047</v>
      </c>
      <c r="AI30" s="55">
        <v>2048</v>
      </c>
      <c r="AJ30" s="55">
        <v>2049</v>
      </c>
      <c r="AK30" s="55">
        <v>2050</v>
      </c>
    </row>
    <row r="31" spans="1:37" s="13" customFormat="1" x14ac:dyDescent="0.2">
      <c r="A31" s="13" t="s">
        <v>47</v>
      </c>
      <c r="B31" s="13" t="s">
        <v>49</v>
      </c>
      <c r="C31" s="13">
        <v>10</v>
      </c>
      <c r="D31" s="13">
        <v>27.139920295863892</v>
      </c>
      <c r="E31" s="13">
        <v>27.145991310271889</v>
      </c>
      <c r="F31" s="13">
        <v>27.137302967739004</v>
      </c>
      <c r="G31" s="13">
        <v>27.120897788658407</v>
      </c>
      <c r="H31" s="13">
        <v>27.09691426974387</v>
      </c>
      <c r="I31" s="13">
        <v>27.075524626672252</v>
      </c>
      <c r="J31" s="13">
        <v>27.063325351708254</v>
      </c>
      <c r="K31" s="13">
        <v>27.056837235193836</v>
      </c>
      <c r="L31" s="13">
        <v>27.059231673808313</v>
      </c>
      <c r="M31" s="13">
        <v>27.060549126765601</v>
      </c>
      <c r="N31" s="13">
        <v>27.06080290170048</v>
      </c>
      <c r="O31" s="13">
        <v>27.050339592860468</v>
      </c>
      <c r="P31" s="13">
        <v>27.032554825299854</v>
      </c>
      <c r="Q31" s="13">
        <v>27.010762172435943</v>
      </c>
      <c r="R31" s="13">
        <v>26.985031987709402</v>
      </c>
      <c r="S31" s="13">
        <v>26.949148265519121</v>
      </c>
      <c r="T31" s="13">
        <v>26.906420197617223</v>
      </c>
      <c r="U31" s="13">
        <v>26.863180745169295</v>
      </c>
      <c r="V31" s="13">
        <v>26.813268991367728</v>
      </c>
      <c r="W31" s="13">
        <v>26.766003840278291</v>
      </c>
      <c r="X31" s="13">
        <v>26.715242808088618</v>
      </c>
      <c r="Y31" s="13">
        <v>26.667407411611844</v>
      </c>
      <c r="Z31" s="13">
        <v>26.616666323756345</v>
      </c>
      <c r="AA31" s="13">
        <v>26.566702401818372</v>
      </c>
      <c r="AB31" s="13">
        <v>26.5158106454051</v>
      </c>
      <c r="AC31" s="13">
        <v>26.465064685079533</v>
      </c>
      <c r="AD31" s="13">
        <v>26.413278126459346</v>
      </c>
      <c r="AE31" s="13">
        <v>26.3616049061912</v>
      </c>
      <c r="AF31" s="13">
        <v>26.309325745289676</v>
      </c>
      <c r="AG31" s="13">
        <v>26.256762066256318</v>
      </c>
      <c r="AH31" s="13">
        <v>26.203740191204066</v>
      </c>
      <c r="AI31" s="13">
        <v>26.150487002321675</v>
      </c>
      <c r="AJ31" s="13">
        <v>26.096782966710201</v>
      </c>
      <c r="AK31" s="13">
        <v>26.042779016209703</v>
      </c>
    </row>
    <row r="32" spans="1:37" s="13" customFormat="1" x14ac:dyDescent="0.2">
      <c r="B32" s="13" t="s">
        <v>50</v>
      </c>
      <c r="C32" s="13">
        <v>10</v>
      </c>
      <c r="D32" s="13">
        <v>27.139920295863892</v>
      </c>
      <c r="E32" s="13">
        <v>27.145991310271889</v>
      </c>
      <c r="F32" s="13">
        <v>27.137302967739004</v>
      </c>
      <c r="G32" s="13">
        <v>27.120897788658407</v>
      </c>
      <c r="H32" s="13">
        <v>27.09691426974387</v>
      </c>
      <c r="I32" s="13">
        <v>27.075524626672252</v>
      </c>
      <c r="J32" s="13">
        <v>27.063325351708254</v>
      </c>
      <c r="K32" s="13">
        <v>27.056837235193836</v>
      </c>
      <c r="L32" s="13">
        <v>27.059231673808313</v>
      </c>
      <c r="M32" s="13">
        <v>27.060549126765601</v>
      </c>
      <c r="N32" s="13">
        <v>27.06080290170048</v>
      </c>
      <c r="O32" s="13">
        <v>27.050339592860468</v>
      </c>
      <c r="P32" s="13">
        <v>27.032554825299854</v>
      </c>
      <c r="Q32" s="13">
        <v>27.010762172435943</v>
      </c>
      <c r="R32" s="13">
        <v>26.985031987709402</v>
      </c>
      <c r="S32" s="13">
        <v>26.949148265519121</v>
      </c>
      <c r="T32" s="13">
        <v>26.906420197617223</v>
      </c>
      <c r="U32" s="13">
        <v>26.863180745169295</v>
      </c>
      <c r="V32" s="13">
        <v>26.813268991367728</v>
      </c>
      <c r="W32" s="13">
        <v>26.766003840278291</v>
      </c>
      <c r="X32" s="13">
        <v>26.715242808088618</v>
      </c>
      <c r="Y32" s="13">
        <v>26.667407411611844</v>
      </c>
      <c r="Z32" s="13">
        <v>26.616666323756345</v>
      </c>
      <c r="AA32" s="13">
        <v>26.566702401818372</v>
      </c>
      <c r="AB32" s="13">
        <v>26.5158106454051</v>
      </c>
      <c r="AC32" s="13">
        <v>26.465064685079533</v>
      </c>
      <c r="AD32" s="13">
        <v>26.413278126459346</v>
      </c>
      <c r="AE32" s="13">
        <v>26.3616049061912</v>
      </c>
      <c r="AF32" s="13">
        <v>26.309325745289676</v>
      </c>
      <c r="AG32" s="13">
        <v>26.256762066256318</v>
      </c>
      <c r="AH32" s="13">
        <v>26.203740191204066</v>
      </c>
      <c r="AI32" s="13">
        <v>26.150487002321675</v>
      </c>
      <c r="AJ32" s="13">
        <v>26.096782966710201</v>
      </c>
      <c r="AK32" s="13">
        <v>26.042779016209703</v>
      </c>
    </row>
    <row r="33" spans="1:37" s="16" customFormat="1" x14ac:dyDescent="0.2">
      <c r="A33" s="16" t="s">
        <v>51</v>
      </c>
      <c r="B33" s="16" t="s">
        <v>52</v>
      </c>
      <c r="C33" s="16">
        <v>16</v>
      </c>
      <c r="D33" s="16">
        <v>609.92044155710641</v>
      </c>
      <c r="E33" s="16">
        <v>610.0568765852147</v>
      </c>
      <c r="F33" s="16">
        <v>609.86162185873468</v>
      </c>
      <c r="G33" s="16">
        <v>609.49294523921685</v>
      </c>
      <c r="H33" s="16">
        <v>608.95395918889051</v>
      </c>
      <c r="I33" s="16">
        <v>608.47326578947093</v>
      </c>
      <c r="J33" s="16">
        <v>608.19910922999679</v>
      </c>
      <c r="K33" s="16">
        <v>608.05330058921197</v>
      </c>
      <c r="L33" s="16">
        <v>608.10711125044838</v>
      </c>
      <c r="M33" s="16">
        <v>608.13671861409125</v>
      </c>
      <c r="N33" s="16">
        <v>608.14242174507513</v>
      </c>
      <c r="O33" s="16">
        <v>607.90727787293849</v>
      </c>
      <c r="P33" s="16">
        <v>607.50759750669897</v>
      </c>
      <c r="Q33" s="16">
        <v>607.01784719378134</v>
      </c>
      <c r="R33" s="16">
        <v>606.43960800005209</v>
      </c>
      <c r="S33" s="16">
        <v>605.63318648354004</v>
      </c>
      <c r="T33" s="16">
        <v>604.67295072169884</v>
      </c>
      <c r="U33" s="16">
        <v>603.70122252050203</v>
      </c>
      <c r="V33" s="16">
        <v>602.57954645860934</v>
      </c>
      <c r="W33" s="16">
        <v>601.51734798829455</v>
      </c>
      <c r="X33" s="16">
        <v>600.37658593632409</v>
      </c>
      <c r="Y33" s="16">
        <v>599.30157223609547</v>
      </c>
      <c r="Z33" s="16">
        <v>598.16125839683093</v>
      </c>
      <c r="AA33" s="16">
        <v>597.03840995077326</v>
      </c>
      <c r="AB33" s="16">
        <v>595.89471010918135</v>
      </c>
      <c r="AC33" s="16">
        <v>594.75428676999707</v>
      </c>
      <c r="AD33" s="16">
        <v>593.59047787313864</v>
      </c>
      <c r="AE33" s="16">
        <v>592.42921604999947</v>
      </c>
      <c r="AF33" s="16">
        <v>591.25433681108905</v>
      </c>
      <c r="AG33" s="16">
        <v>590.07306354365153</v>
      </c>
      <c r="AH33" s="16">
        <v>588.88149315245244</v>
      </c>
      <c r="AI33" s="16">
        <v>587.68472440282505</v>
      </c>
      <c r="AJ33" s="16">
        <v>586.47782369138304</v>
      </c>
      <c r="AK33" s="16">
        <v>585.26418293724635</v>
      </c>
    </row>
    <row r="34" spans="1:37" s="16" customFormat="1" x14ac:dyDescent="0.2">
      <c r="B34" s="16" t="s">
        <v>53</v>
      </c>
      <c r="C34" s="16">
        <v>16</v>
      </c>
      <c r="D34" s="16">
        <v>609.92044155710721</v>
      </c>
      <c r="E34" s="16">
        <v>610.05687658521549</v>
      </c>
      <c r="F34" s="16">
        <v>609.86162185873559</v>
      </c>
      <c r="G34" s="16">
        <v>609.49294523921776</v>
      </c>
      <c r="H34" s="16">
        <v>608.95395918889142</v>
      </c>
      <c r="I34" s="16">
        <v>608.47326578947184</v>
      </c>
      <c r="J34" s="16">
        <v>608.19910922999759</v>
      </c>
      <c r="K34" s="16">
        <v>608.05330058921288</v>
      </c>
      <c r="L34" s="16">
        <v>608.10711125044918</v>
      </c>
      <c r="M34" s="16">
        <v>608.13671861409205</v>
      </c>
      <c r="N34" s="16">
        <v>608.14242174507604</v>
      </c>
      <c r="O34" s="16">
        <v>607.9072778729394</v>
      </c>
      <c r="P34" s="16">
        <v>607.50759750669977</v>
      </c>
      <c r="Q34" s="16">
        <v>607.01784719378225</v>
      </c>
      <c r="R34" s="16">
        <v>606.43960800005289</v>
      </c>
      <c r="S34" s="16">
        <v>605.63318648354084</v>
      </c>
      <c r="T34" s="16">
        <v>604.67295072169964</v>
      </c>
      <c r="U34" s="16">
        <v>603.70122252050282</v>
      </c>
      <c r="V34" s="16">
        <v>602.57954645861025</v>
      </c>
      <c r="W34" s="16">
        <v>601.51734798829534</v>
      </c>
      <c r="X34" s="16">
        <v>600.37658593632489</v>
      </c>
      <c r="Y34" s="16">
        <v>599.30157223609626</v>
      </c>
      <c r="Z34" s="16">
        <v>598.16125839683173</v>
      </c>
      <c r="AA34" s="16">
        <v>597.03840995077405</v>
      </c>
      <c r="AB34" s="16">
        <v>595.89471010918214</v>
      </c>
      <c r="AC34" s="16">
        <v>594.75428676999786</v>
      </c>
      <c r="AD34" s="16">
        <v>593.59047787313955</v>
      </c>
      <c r="AE34" s="16">
        <v>592.42921605000026</v>
      </c>
      <c r="AF34" s="16">
        <v>591.25433681108996</v>
      </c>
      <c r="AG34" s="16">
        <v>590.07306354365232</v>
      </c>
      <c r="AH34" s="16">
        <v>588.88149315245323</v>
      </c>
      <c r="AI34" s="16">
        <v>587.68472440282585</v>
      </c>
      <c r="AJ34" s="16">
        <v>586.47782369138383</v>
      </c>
      <c r="AK34" s="16">
        <v>585.26418293724714</v>
      </c>
    </row>
    <row r="35" spans="1:37" s="16" customFormat="1" x14ac:dyDescent="0.2">
      <c r="B35" s="16" t="s">
        <v>54</v>
      </c>
      <c r="C35" s="16">
        <v>16</v>
      </c>
      <c r="D35" s="16">
        <v>10978.56794802793</v>
      </c>
      <c r="E35" s="16">
        <v>10981.02377853388</v>
      </c>
      <c r="F35" s="16">
        <v>10977.509193457239</v>
      </c>
      <c r="G35" s="16">
        <v>10970.873014305918</v>
      </c>
      <c r="H35" s="16">
        <v>10961.171265400044</v>
      </c>
      <c r="I35" s="16">
        <v>10952.518784210492</v>
      </c>
      <c r="J35" s="16">
        <v>10947.583966139957</v>
      </c>
      <c r="K35" s="16">
        <v>10944.95941060583</v>
      </c>
      <c r="L35" s="16">
        <v>10945.928002508086</v>
      </c>
      <c r="M35" s="16">
        <v>10946.460935053658</v>
      </c>
      <c r="N35" s="16">
        <v>10946.563591411368</v>
      </c>
      <c r="O35" s="16">
        <v>10942.331001712908</v>
      </c>
      <c r="P35" s="16">
        <v>10935.136755120597</v>
      </c>
      <c r="Q35" s="16">
        <v>10926.321249488079</v>
      </c>
      <c r="R35" s="16">
        <v>10915.912944000953</v>
      </c>
      <c r="S35" s="16">
        <v>10901.397356703734</v>
      </c>
      <c r="T35" s="16">
        <v>10884.113112990593</v>
      </c>
      <c r="U35" s="16">
        <v>10866.62200536905</v>
      </c>
      <c r="V35" s="16">
        <v>10846.431836254984</v>
      </c>
      <c r="W35" s="16">
        <v>10827.312263789316</v>
      </c>
      <c r="X35" s="16">
        <v>10806.778546853848</v>
      </c>
      <c r="Y35" s="16">
        <v>10787.428300249732</v>
      </c>
      <c r="Z35" s="16">
        <v>10766.902651142971</v>
      </c>
      <c r="AA35" s="16">
        <v>10746.691379113934</v>
      </c>
      <c r="AB35" s="16">
        <v>10726.104781965279</v>
      </c>
      <c r="AC35" s="16">
        <v>10705.577161859961</v>
      </c>
      <c r="AD35" s="16">
        <v>10684.628601716511</v>
      </c>
      <c r="AE35" s="16">
        <v>10663.725888900006</v>
      </c>
      <c r="AF35" s="16">
        <v>10642.578062599618</v>
      </c>
      <c r="AG35" s="16">
        <v>10621.315143785741</v>
      </c>
      <c r="AH35" s="16">
        <v>10599.866876744158</v>
      </c>
      <c r="AI35" s="16">
        <v>10578.325039250865</v>
      </c>
      <c r="AJ35" s="16">
        <v>10556.60082644491</v>
      </c>
      <c r="AK35" s="16">
        <v>10534.755292870448</v>
      </c>
    </row>
    <row r="36" spans="1:37" s="16" customFormat="1" x14ac:dyDescent="0.2">
      <c r="B36" s="16" t="s">
        <v>55</v>
      </c>
      <c r="C36" s="16">
        <v>16</v>
      </c>
      <c r="D36" s="16">
        <v>609.92044155710641</v>
      </c>
      <c r="E36" s="16">
        <v>610.0568765852147</v>
      </c>
      <c r="F36" s="16">
        <v>609.86162185873468</v>
      </c>
      <c r="G36" s="16">
        <v>609.49294523921685</v>
      </c>
      <c r="H36" s="16">
        <v>608.95395918889051</v>
      </c>
      <c r="I36" s="16">
        <v>608.47326578947093</v>
      </c>
      <c r="J36" s="16">
        <v>608.19910922999679</v>
      </c>
      <c r="K36" s="16">
        <v>608.05330058921197</v>
      </c>
      <c r="L36" s="16">
        <v>608.10711125044838</v>
      </c>
      <c r="M36" s="16">
        <v>608.13671861409125</v>
      </c>
      <c r="N36" s="16">
        <v>608.14242174507513</v>
      </c>
      <c r="O36" s="16">
        <v>607.90727787293849</v>
      </c>
      <c r="P36" s="16">
        <v>607.50759750669897</v>
      </c>
      <c r="Q36" s="16">
        <v>607.01784719378134</v>
      </c>
      <c r="R36" s="16">
        <v>606.43960800005209</v>
      </c>
      <c r="S36" s="16">
        <v>605.63318648354004</v>
      </c>
      <c r="T36" s="16">
        <v>604.67295072169884</v>
      </c>
      <c r="U36" s="16">
        <v>603.70122252050203</v>
      </c>
      <c r="V36" s="16">
        <v>602.57954645860934</v>
      </c>
      <c r="W36" s="16">
        <v>601.51734798829455</v>
      </c>
      <c r="X36" s="16">
        <v>600.37658593632409</v>
      </c>
      <c r="Y36" s="16">
        <v>599.30157223609547</v>
      </c>
      <c r="Z36" s="16">
        <v>598.16125839683093</v>
      </c>
      <c r="AA36" s="16">
        <v>597.03840995077326</v>
      </c>
      <c r="AB36" s="16">
        <v>595.89471010918135</v>
      </c>
      <c r="AC36" s="16">
        <v>594.75428676999707</v>
      </c>
      <c r="AD36" s="16">
        <v>593.59047787313864</v>
      </c>
      <c r="AE36" s="16">
        <v>592.42921604999947</v>
      </c>
      <c r="AF36" s="16">
        <v>591.25433681108905</v>
      </c>
      <c r="AG36" s="16">
        <v>590.07306354365153</v>
      </c>
      <c r="AH36" s="16">
        <v>588.88149315245244</v>
      </c>
      <c r="AI36" s="16">
        <v>587.68472440282505</v>
      </c>
      <c r="AJ36" s="16">
        <v>586.47782369138304</v>
      </c>
      <c r="AK36" s="16">
        <v>585.26418293724635</v>
      </c>
    </row>
    <row r="37" spans="1:37" s="16" customFormat="1" x14ac:dyDescent="0.2">
      <c r="B37" s="16" t="s">
        <v>56</v>
      </c>
      <c r="C37" s="16">
        <v>16</v>
      </c>
      <c r="D37" s="16">
        <v>609.92044155710721</v>
      </c>
      <c r="E37" s="16">
        <v>610.05687658521549</v>
      </c>
      <c r="F37" s="16">
        <v>609.86162185873559</v>
      </c>
      <c r="G37" s="16">
        <v>609.49294523921776</v>
      </c>
      <c r="H37" s="16">
        <v>608.95395918889142</v>
      </c>
      <c r="I37" s="16">
        <v>608.47326578947184</v>
      </c>
      <c r="J37" s="16">
        <v>608.19910922999759</v>
      </c>
      <c r="K37" s="16">
        <v>608.05330058921288</v>
      </c>
      <c r="L37" s="16">
        <v>608.10711125044918</v>
      </c>
      <c r="M37" s="16">
        <v>608.13671861409205</v>
      </c>
      <c r="N37" s="16">
        <v>608.14242174507604</v>
      </c>
      <c r="O37" s="16">
        <v>607.9072778729394</v>
      </c>
      <c r="P37" s="16">
        <v>607.50759750669977</v>
      </c>
      <c r="Q37" s="16">
        <v>607.01784719378225</v>
      </c>
      <c r="R37" s="16">
        <v>606.43960800005289</v>
      </c>
      <c r="S37" s="16">
        <v>605.63318648354084</v>
      </c>
      <c r="T37" s="16">
        <v>604.67295072169964</v>
      </c>
      <c r="U37" s="16">
        <v>603.70122252050282</v>
      </c>
      <c r="V37" s="16">
        <v>602.57954645861025</v>
      </c>
      <c r="W37" s="16">
        <v>601.51734798829534</v>
      </c>
      <c r="X37" s="16">
        <v>600.37658593632489</v>
      </c>
      <c r="Y37" s="16">
        <v>599.30157223609626</v>
      </c>
      <c r="Z37" s="16">
        <v>598.16125839683173</v>
      </c>
      <c r="AA37" s="16">
        <v>597.03840995077405</v>
      </c>
      <c r="AB37" s="16">
        <v>595.89471010918214</v>
      </c>
      <c r="AC37" s="16">
        <v>594.75428676999786</v>
      </c>
      <c r="AD37" s="16">
        <v>593.59047787313955</v>
      </c>
      <c r="AE37" s="16">
        <v>592.42921605000026</v>
      </c>
      <c r="AF37" s="16">
        <v>591.25433681108996</v>
      </c>
      <c r="AG37" s="16">
        <v>590.07306354365232</v>
      </c>
      <c r="AH37" s="16">
        <v>588.88149315245323</v>
      </c>
      <c r="AI37" s="16">
        <v>587.68472440282585</v>
      </c>
      <c r="AJ37" s="16">
        <v>586.47782369138383</v>
      </c>
      <c r="AK37" s="16">
        <v>585.26418293724714</v>
      </c>
    </row>
    <row r="38" spans="1:37" s="16" customFormat="1" x14ac:dyDescent="0.2">
      <c r="B38" s="16" t="s">
        <v>57</v>
      </c>
      <c r="C38" s="16">
        <v>16</v>
      </c>
      <c r="D38" s="16">
        <v>10978.56794802793</v>
      </c>
      <c r="E38" s="16">
        <v>10981.02377853388</v>
      </c>
      <c r="F38" s="16">
        <v>10977.509193457239</v>
      </c>
      <c r="G38" s="16">
        <v>10970.873014305918</v>
      </c>
      <c r="H38" s="16">
        <v>10961.171265400044</v>
      </c>
      <c r="I38" s="16">
        <v>10952.518784210492</v>
      </c>
      <c r="J38" s="16">
        <v>10947.583966139957</v>
      </c>
      <c r="K38" s="16">
        <v>10944.95941060583</v>
      </c>
      <c r="L38" s="16">
        <v>10945.928002508086</v>
      </c>
      <c r="M38" s="16">
        <v>10946.460935053658</v>
      </c>
      <c r="N38" s="16">
        <v>10946.563591411368</v>
      </c>
      <c r="O38" s="16">
        <v>10942.331001712908</v>
      </c>
      <c r="P38" s="16">
        <v>10935.136755120597</v>
      </c>
      <c r="Q38" s="16">
        <v>10926.321249488079</v>
      </c>
      <c r="R38" s="16">
        <v>10915.912944000953</v>
      </c>
      <c r="S38" s="16">
        <v>10901.397356703734</v>
      </c>
      <c r="T38" s="16">
        <v>10884.113112990593</v>
      </c>
      <c r="U38" s="16">
        <v>10866.62200536905</v>
      </c>
      <c r="V38" s="16">
        <v>10846.431836254984</v>
      </c>
      <c r="W38" s="16">
        <v>10827.312263789316</v>
      </c>
      <c r="X38" s="16">
        <v>10806.778546853848</v>
      </c>
      <c r="Y38" s="16">
        <v>10787.428300249732</v>
      </c>
      <c r="Z38" s="16">
        <v>10766.902651142971</v>
      </c>
      <c r="AA38" s="16">
        <v>10746.691379113934</v>
      </c>
      <c r="AB38" s="16">
        <v>10726.104781965279</v>
      </c>
      <c r="AC38" s="16">
        <v>10705.577161859961</v>
      </c>
      <c r="AD38" s="16">
        <v>10684.628601716511</v>
      </c>
      <c r="AE38" s="16">
        <v>10663.725888900006</v>
      </c>
      <c r="AF38" s="16">
        <v>10642.578062599618</v>
      </c>
      <c r="AG38" s="16">
        <v>10621.315143785741</v>
      </c>
      <c r="AH38" s="16">
        <v>10599.866876744158</v>
      </c>
      <c r="AI38" s="16">
        <v>10578.325039250865</v>
      </c>
      <c r="AJ38" s="16">
        <v>10556.60082644491</v>
      </c>
      <c r="AK38" s="16">
        <v>10534.755292870448</v>
      </c>
    </row>
    <row r="39" spans="1:37" s="13" customFormat="1" x14ac:dyDescent="0.2">
      <c r="A39" s="13" t="s">
        <v>58</v>
      </c>
      <c r="B39" s="13" t="s">
        <v>52</v>
      </c>
      <c r="C39" s="13">
        <v>16</v>
      </c>
      <c r="D39" s="13">
        <v>6508.0025180554903</v>
      </c>
      <c r="E39" s="13">
        <v>6509.4583136740366</v>
      </c>
      <c r="F39" s="13">
        <v>6507.3748972724616</v>
      </c>
      <c r="G39" s="13">
        <v>6503.4410262219308</v>
      </c>
      <c r="H39" s="13">
        <v>6497.6899112670581</v>
      </c>
      <c r="I39" s="13">
        <v>6492.5607933679285</v>
      </c>
      <c r="J39" s="13">
        <v>6489.6354748217191</v>
      </c>
      <c r="K39" s="13">
        <v>6488.0796604290108</v>
      </c>
      <c r="L39" s="13">
        <v>6488.6538335423611</v>
      </c>
      <c r="M39" s="13">
        <v>6488.969751462163</v>
      </c>
      <c r="N39" s="13">
        <v>6489.0306052855058</v>
      </c>
      <c r="O39" s="13">
        <v>6486.5215617976964</v>
      </c>
      <c r="P39" s="13">
        <v>6482.2568730732728</v>
      </c>
      <c r="Q39" s="13">
        <v>6477.0311156588323</v>
      </c>
      <c r="R39" s="13">
        <v>6470.8611599196502</v>
      </c>
      <c r="S39" s="13">
        <v>6462.2564421524021</v>
      </c>
      <c r="T39" s="13">
        <v>6452.0104882046453</v>
      </c>
      <c r="U39" s="13">
        <v>6441.6419070760821</v>
      </c>
      <c r="V39" s="13">
        <v>6429.6733450508391</v>
      </c>
      <c r="W39" s="13">
        <v>6418.3394236924469</v>
      </c>
      <c r="X39" s="13">
        <v>6406.16720941517</v>
      </c>
      <c r="Y39" s="13">
        <v>6394.6965463723436</v>
      </c>
      <c r="Z39" s="13">
        <v>6382.5291146359014</v>
      </c>
      <c r="AA39" s="13">
        <v>6370.5480429805839</v>
      </c>
      <c r="AB39" s="13">
        <v>6358.3444817587661</v>
      </c>
      <c r="AC39" s="13">
        <v>6346.1758816309994</v>
      </c>
      <c r="AD39" s="13">
        <v>6333.7577517976169</v>
      </c>
      <c r="AE39" s="13">
        <v>6321.3667998731044</v>
      </c>
      <c r="AF39" s="13">
        <v>6308.8305467419259</v>
      </c>
      <c r="AG39" s="13">
        <v>6296.2260677391105</v>
      </c>
      <c r="AH39" s="13">
        <v>6283.5117158695994</v>
      </c>
      <c r="AI39" s="13">
        <v>6270.7418962252186</v>
      </c>
      <c r="AJ39" s="13">
        <v>6257.8639660331201</v>
      </c>
      <c r="AK39" s="13">
        <v>6244.9141179123162</v>
      </c>
    </row>
    <row r="40" spans="1:37" s="13" customFormat="1" x14ac:dyDescent="0.2">
      <c r="B40" s="13" t="s">
        <v>53</v>
      </c>
      <c r="C40" s="13">
        <v>16</v>
      </c>
      <c r="D40" s="13">
        <v>688.31647109894777</v>
      </c>
      <c r="E40" s="13">
        <v>688.47044278227452</v>
      </c>
      <c r="F40" s="13">
        <v>688.25009101975081</v>
      </c>
      <c r="G40" s="13">
        <v>687.83402660801357</v>
      </c>
      <c r="H40" s="13">
        <v>687.22576206914152</v>
      </c>
      <c r="I40" s="13">
        <v>686.68328281803736</v>
      </c>
      <c r="J40" s="13">
        <v>686.37388758762972</v>
      </c>
      <c r="K40" s="13">
        <v>686.20933745577236</v>
      </c>
      <c r="L40" s="13">
        <v>686.27006466202113</v>
      </c>
      <c r="M40" s="13">
        <v>686.30347760356676</v>
      </c>
      <c r="N40" s="13">
        <v>686.30991378560884</v>
      </c>
      <c r="O40" s="13">
        <v>686.04454573226656</v>
      </c>
      <c r="P40" s="13">
        <v>685.59349251202173</v>
      </c>
      <c r="Q40" s="13">
        <v>685.04079221844506</v>
      </c>
      <c r="R40" s="13">
        <v>684.38822913945921</v>
      </c>
      <c r="S40" s="13">
        <v>683.47815435815369</v>
      </c>
      <c r="T40" s="13">
        <v>682.39449484130557</v>
      </c>
      <c r="U40" s="13">
        <v>681.2978657061883</v>
      </c>
      <c r="V40" s="13">
        <v>680.03201518531216</v>
      </c>
      <c r="W40" s="13">
        <v>678.83328719904023</v>
      </c>
      <c r="X40" s="13">
        <v>677.54589747330624</v>
      </c>
      <c r="Y40" s="13">
        <v>676.33270705352709</v>
      </c>
      <c r="Z40" s="13">
        <v>675.04582315144955</v>
      </c>
      <c r="AA40" s="13">
        <v>673.77864955419113</v>
      </c>
      <c r="AB40" s="13">
        <v>672.48794443050122</v>
      </c>
      <c r="AC40" s="13">
        <v>671.20093695394883</v>
      </c>
      <c r="AD40" s="13">
        <v>669.88753806068655</v>
      </c>
      <c r="AE40" s="13">
        <v>668.57701362886974</v>
      </c>
      <c r="AF40" s="13">
        <v>667.2511214688534</v>
      </c>
      <c r="AG40" s="13">
        <v>665.91801342484314</v>
      </c>
      <c r="AH40" s="13">
        <v>664.57328471786241</v>
      </c>
      <c r="AI40" s="13">
        <v>663.22268948225758</v>
      </c>
      <c r="AJ40" s="13">
        <v>661.86065997469484</v>
      </c>
      <c r="AK40" s="13">
        <v>660.4910240940925</v>
      </c>
    </row>
    <row r="41" spans="1:37" s="13" customFormat="1" x14ac:dyDescent="0.2">
      <c r="B41" s="13" t="s">
        <v>54</v>
      </c>
      <c r="C41" s="13">
        <v>16</v>
      </c>
      <c r="D41" s="13">
        <v>6362.019590127833</v>
      </c>
      <c r="E41" s="13">
        <v>6363.4427303645989</v>
      </c>
      <c r="F41" s="13">
        <v>6361.4060476920822</v>
      </c>
      <c r="G41" s="13">
        <v>6357.560418465745</v>
      </c>
      <c r="H41" s="13">
        <v>6351.9383084701713</v>
      </c>
      <c r="I41" s="13">
        <v>6346.9242433305526</v>
      </c>
      <c r="J41" s="13">
        <v>6344.0645434692324</v>
      </c>
      <c r="K41" s="13">
        <v>6342.5436280089889</v>
      </c>
      <c r="L41" s="13">
        <v>6343.1049216755364</v>
      </c>
      <c r="M41" s="13">
        <v>6343.4137531471097</v>
      </c>
      <c r="N41" s="13">
        <v>6343.4732419403563</v>
      </c>
      <c r="O41" s="13">
        <v>6341.0204795485715</v>
      </c>
      <c r="P41" s="13">
        <v>6336.8514533173575</v>
      </c>
      <c r="Q41" s="13">
        <v>6331.7429164119567</v>
      </c>
      <c r="R41" s="13">
        <v>6325.7113607734955</v>
      </c>
      <c r="S41" s="13">
        <v>6317.2996579736155</v>
      </c>
      <c r="T41" s="13">
        <v>6307.2835340470601</v>
      </c>
      <c r="U41" s="13">
        <v>6297.1475336262338</v>
      </c>
      <c r="V41" s="13">
        <v>6285.447441953097</v>
      </c>
      <c r="W41" s="13">
        <v>6274.3677551344445</v>
      </c>
      <c r="X41" s="13">
        <v>6262.4685793931285</v>
      </c>
      <c r="Y41" s="13">
        <v>6251.2552181831788</v>
      </c>
      <c r="Z41" s="13">
        <v>6239.3607177041104</v>
      </c>
      <c r="AA41" s="13">
        <v>6227.6483970081081</v>
      </c>
      <c r="AB41" s="13">
        <v>6215.7185774748295</v>
      </c>
      <c r="AC41" s="13">
        <v>6203.8229348129671</v>
      </c>
      <c r="AD41" s="13">
        <v>6191.6833597200648</v>
      </c>
      <c r="AE41" s="13">
        <v>6179.5703529003267</v>
      </c>
      <c r="AF41" s="13">
        <v>6167.3153041682326</v>
      </c>
      <c r="AG41" s="13">
        <v>6154.9935599591927</v>
      </c>
      <c r="AH41" s="13">
        <v>6142.5644074742031</v>
      </c>
      <c r="AI41" s="13">
        <v>6130.0810314283963</v>
      </c>
      <c r="AJ41" s="13">
        <v>6117.4919698945187</v>
      </c>
      <c r="AK41" s="13">
        <v>6104.8326036442495</v>
      </c>
    </row>
    <row r="42" spans="1:37" s="13" customFormat="1" x14ac:dyDescent="0.2">
      <c r="B42" s="13" t="s">
        <v>55</v>
      </c>
      <c r="C42" s="13">
        <v>16</v>
      </c>
      <c r="D42" s="13">
        <v>6508.0025180554903</v>
      </c>
      <c r="E42" s="13">
        <v>6509.4583136740366</v>
      </c>
      <c r="F42" s="13">
        <v>6507.3748972724616</v>
      </c>
      <c r="G42" s="13">
        <v>6503.4410262219308</v>
      </c>
      <c r="H42" s="13">
        <v>6497.6899112670581</v>
      </c>
      <c r="I42" s="13">
        <v>6492.5607933679285</v>
      </c>
      <c r="J42" s="13">
        <v>6489.6354748217191</v>
      </c>
      <c r="K42" s="13">
        <v>6488.0796604290108</v>
      </c>
      <c r="L42" s="13">
        <v>6488.6538335423611</v>
      </c>
      <c r="M42" s="13">
        <v>6488.969751462163</v>
      </c>
      <c r="N42" s="13">
        <v>6489.0306052855058</v>
      </c>
      <c r="O42" s="13">
        <v>6486.5215617976964</v>
      </c>
      <c r="P42" s="13">
        <v>6482.2568730732728</v>
      </c>
      <c r="Q42" s="13">
        <v>6477.0311156588323</v>
      </c>
      <c r="R42" s="13">
        <v>6470.8611599196502</v>
      </c>
      <c r="S42" s="13">
        <v>6462.2564421524021</v>
      </c>
      <c r="T42" s="13">
        <v>6452.0104882046453</v>
      </c>
      <c r="U42" s="13">
        <v>6441.6419070760821</v>
      </c>
      <c r="V42" s="13">
        <v>6429.6733450508391</v>
      </c>
      <c r="W42" s="13">
        <v>6418.3394236924469</v>
      </c>
      <c r="X42" s="13">
        <v>6406.16720941517</v>
      </c>
      <c r="Y42" s="13">
        <v>6394.6965463723436</v>
      </c>
      <c r="Z42" s="13">
        <v>6382.5291146359014</v>
      </c>
      <c r="AA42" s="13">
        <v>6370.5480429805839</v>
      </c>
      <c r="AB42" s="13">
        <v>6358.3444817587661</v>
      </c>
      <c r="AC42" s="13">
        <v>6346.1758816309994</v>
      </c>
      <c r="AD42" s="13">
        <v>6333.7577517976169</v>
      </c>
      <c r="AE42" s="13">
        <v>6321.3667998731044</v>
      </c>
      <c r="AF42" s="13">
        <v>6308.8305467419259</v>
      </c>
      <c r="AG42" s="13">
        <v>6296.2260677391105</v>
      </c>
      <c r="AH42" s="13">
        <v>6283.5117158695994</v>
      </c>
      <c r="AI42" s="13">
        <v>6270.7418962252186</v>
      </c>
      <c r="AJ42" s="13">
        <v>6257.8639660331201</v>
      </c>
      <c r="AK42" s="13">
        <v>6244.9141179123162</v>
      </c>
    </row>
    <row r="43" spans="1:37" s="13" customFormat="1" x14ac:dyDescent="0.2">
      <c r="B43" s="13" t="s">
        <v>56</v>
      </c>
      <c r="C43" s="13">
        <v>16</v>
      </c>
      <c r="D43" s="13">
        <v>688.31647109894777</v>
      </c>
      <c r="E43" s="13">
        <v>688.47044278227452</v>
      </c>
      <c r="F43" s="13">
        <v>688.25009101975081</v>
      </c>
      <c r="G43" s="13">
        <v>687.83402660801357</v>
      </c>
      <c r="H43" s="13">
        <v>687.22576206914152</v>
      </c>
      <c r="I43" s="13">
        <v>686.68328281803736</v>
      </c>
      <c r="J43" s="13">
        <v>686.37388758762972</v>
      </c>
      <c r="K43" s="13">
        <v>686.20933745577236</v>
      </c>
      <c r="L43" s="13">
        <v>686.27006466202113</v>
      </c>
      <c r="M43" s="13">
        <v>686.30347760356676</v>
      </c>
      <c r="N43" s="13">
        <v>686.30991378560884</v>
      </c>
      <c r="O43" s="13">
        <v>686.04454573226656</v>
      </c>
      <c r="P43" s="13">
        <v>685.59349251202173</v>
      </c>
      <c r="Q43" s="13">
        <v>685.04079221844506</v>
      </c>
      <c r="R43" s="13">
        <v>684.38822913945921</v>
      </c>
      <c r="S43" s="13">
        <v>683.47815435815369</v>
      </c>
      <c r="T43" s="13">
        <v>682.39449484130557</v>
      </c>
      <c r="U43" s="13">
        <v>681.2978657061883</v>
      </c>
      <c r="V43" s="13">
        <v>680.03201518531216</v>
      </c>
      <c r="W43" s="13">
        <v>678.83328719904023</v>
      </c>
      <c r="X43" s="13">
        <v>677.54589747330624</v>
      </c>
      <c r="Y43" s="13">
        <v>676.33270705352709</v>
      </c>
      <c r="Z43" s="13">
        <v>675.04582315144955</v>
      </c>
      <c r="AA43" s="13">
        <v>673.77864955419113</v>
      </c>
      <c r="AB43" s="13">
        <v>672.48794443050122</v>
      </c>
      <c r="AC43" s="13">
        <v>671.20093695394883</v>
      </c>
      <c r="AD43" s="13">
        <v>669.88753806068655</v>
      </c>
      <c r="AE43" s="13">
        <v>668.57701362886974</v>
      </c>
      <c r="AF43" s="13">
        <v>667.2511214688534</v>
      </c>
      <c r="AG43" s="13">
        <v>665.91801342484314</v>
      </c>
      <c r="AH43" s="13">
        <v>664.57328471786241</v>
      </c>
      <c r="AI43" s="13">
        <v>663.22268948225758</v>
      </c>
      <c r="AJ43" s="13">
        <v>661.86065997469484</v>
      </c>
      <c r="AK43" s="13">
        <v>660.4910240940925</v>
      </c>
    </row>
    <row r="44" spans="1:37" s="13" customFormat="1" x14ac:dyDescent="0.2">
      <c r="B44" s="13" t="s">
        <v>57</v>
      </c>
      <c r="C44" s="13">
        <v>16</v>
      </c>
      <c r="D44" s="13">
        <v>6362.019590127833</v>
      </c>
      <c r="E44" s="13">
        <v>6363.4427303645989</v>
      </c>
      <c r="F44" s="13">
        <v>6361.4060476920822</v>
      </c>
      <c r="G44" s="13">
        <v>6357.560418465745</v>
      </c>
      <c r="H44" s="13">
        <v>6351.9383084701713</v>
      </c>
      <c r="I44" s="13">
        <v>6346.9242433305526</v>
      </c>
      <c r="J44" s="13">
        <v>6344.0645434692324</v>
      </c>
      <c r="K44" s="13">
        <v>6342.5436280089889</v>
      </c>
      <c r="L44" s="13">
        <v>6343.1049216755364</v>
      </c>
      <c r="M44" s="13">
        <v>6343.4137531471097</v>
      </c>
      <c r="N44" s="13">
        <v>6343.4732419403563</v>
      </c>
      <c r="O44" s="13">
        <v>6341.0204795485715</v>
      </c>
      <c r="P44" s="13">
        <v>6336.8514533173575</v>
      </c>
      <c r="Q44" s="13">
        <v>6331.7429164119567</v>
      </c>
      <c r="R44" s="13">
        <v>6325.7113607734955</v>
      </c>
      <c r="S44" s="13">
        <v>6317.2996579736155</v>
      </c>
      <c r="T44" s="13">
        <v>6307.2835340470601</v>
      </c>
      <c r="U44" s="13">
        <v>6297.1475336262338</v>
      </c>
      <c r="V44" s="13">
        <v>6285.447441953097</v>
      </c>
      <c r="W44" s="13">
        <v>6274.3677551344445</v>
      </c>
      <c r="X44" s="13">
        <v>6262.4685793931285</v>
      </c>
      <c r="Y44" s="13">
        <v>6251.2552181831788</v>
      </c>
      <c r="Z44" s="13">
        <v>6239.3607177041104</v>
      </c>
      <c r="AA44" s="13">
        <v>6227.6483970081081</v>
      </c>
      <c r="AB44" s="13">
        <v>6215.7185774748295</v>
      </c>
      <c r="AC44" s="13">
        <v>6203.8229348129671</v>
      </c>
      <c r="AD44" s="13">
        <v>6191.6833597200648</v>
      </c>
      <c r="AE44" s="13">
        <v>6179.5703529003267</v>
      </c>
      <c r="AF44" s="13">
        <v>6167.3153041682326</v>
      </c>
      <c r="AG44" s="13">
        <v>6154.9935599591927</v>
      </c>
      <c r="AH44" s="13">
        <v>6142.5644074742031</v>
      </c>
      <c r="AI44" s="13">
        <v>6130.0810314283963</v>
      </c>
      <c r="AJ44" s="13">
        <v>6117.4919698945187</v>
      </c>
      <c r="AK44" s="13">
        <v>6104.8326036442495</v>
      </c>
    </row>
    <row r="45" spans="1:37" s="16" customFormat="1" x14ac:dyDescent="0.2">
      <c r="A45" s="16" t="s">
        <v>60</v>
      </c>
      <c r="B45" s="16" t="s">
        <v>61</v>
      </c>
      <c r="C45" s="16">
        <v>12</v>
      </c>
      <c r="D45" s="16">
        <v>293.32568146268335</v>
      </c>
      <c r="E45" s="16">
        <v>293.3912964099265</v>
      </c>
      <c r="F45" s="16">
        <v>293.29739362884021</v>
      </c>
      <c r="G45" s="16">
        <v>293.12008801110534</v>
      </c>
      <c r="H45" s="16">
        <v>292.86087641605332</v>
      </c>
      <c r="I45" s="16">
        <v>292.62969918480752</v>
      </c>
      <c r="J45" s="16">
        <v>292.49785057938954</v>
      </c>
      <c r="K45" s="16">
        <v>292.42772763218653</v>
      </c>
      <c r="L45" s="16">
        <v>292.4536064973658</v>
      </c>
      <c r="M45" s="16">
        <v>292.46784540382816</v>
      </c>
      <c r="N45" s="16">
        <v>292.47058817922704</v>
      </c>
      <c r="O45" s="16">
        <v>292.35750173083687</v>
      </c>
      <c r="P45" s="16">
        <v>292.16528565180994</v>
      </c>
      <c r="Q45" s="16">
        <v>291.92975272899736</v>
      </c>
      <c r="R45" s="16">
        <v>291.65166333570517</v>
      </c>
      <c r="S45" s="16">
        <v>291.26383547364304</v>
      </c>
      <c r="T45" s="16">
        <v>290.80203457304071</v>
      </c>
      <c r="U45" s="16">
        <v>290.33470667682377</v>
      </c>
      <c r="V45" s="16">
        <v>289.79526518115085</v>
      </c>
      <c r="W45" s="16">
        <v>289.28442791628021</v>
      </c>
      <c r="X45" s="16">
        <v>288.73580750043271</v>
      </c>
      <c r="Y45" s="16">
        <v>288.21880707756389</v>
      </c>
      <c r="Z45" s="16">
        <v>287.67040221818644</v>
      </c>
      <c r="AA45" s="16">
        <v>287.13039689424892</v>
      </c>
      <c r="AB45" s="16">
        <v>286.58036362340573</v>
      </c>
      <c r="AC45" s="16">
        <v>286.03190610283445</v>
      </c>
      <c r="AD45" s="16">
        <v>285.47220189470562</v>
      </c>
      <c r="AE45" s="16">
        <v>284.91372263672355</v>
      </c>
      <c r="AF45" s="16">
        <v>284.34869442991356</v>
      </c>
      <c r="AG45" s="16">
        <v>283.7805911781515</v>
      </c>
      <c r="AH45" s="16">
        <v>283.20753578732553</v>
      </c>
      <c r="AI45" s="16">
        <v>282.63198037858814</v>
      </c>
      <c r="AJ45" s="16">
        <v>282.0515522612132</v>
      </c>
      <c r="AK45" s="16">
        <v>281.4678826921965</v>
      </c>
    </row>
    <row r="46" spans="1:37" s="16" customFormat="1" x14ac:dyDescent="0.2">
      <c r="A46" s="16" t="s">
        <v>62</v>
      </c>
      <c r="B46" s="16" t="s">
        <v>63</v>
      </c>
      <c r="C46" s="16">
        <v>10</v>
      </c>
      <c r="D46" s="16">
        <v>198.61596280140458</v>
      </c>
      <c r="E46" s="16">
        <v>198.66039183283428</v>
      </c>
      <c r="F46" s="16">
        <v>198.59680861304196</v>
      </c>
      <c r="G46" s="16">
        <v>198.4767518699675</v>
      </c>
      <c r="H46" s="16">
        <v>198.30123515331371</v>
      </c>
      <c r="I46" s="16">
        <v>198.14470099601573</v>
      </c>
      <c r="J46" s="16">
        <v>198.05542399313438</v>
      </c>
      <c r="K46" s="16">
        <v>198.00794251587757</v>
      </c>
      <c r="L46" s="16">
        <v>198.02546554931314</v>
      </c>
      <c r="M46" s="16">
        <v>198.03510696257834</v>
      </c>
      <c r="N46" s="16">
        <v>198.03696414389935</v>
      </c>
      <c r="O46" s="16">
        <v>197.96039132656261</v>
      </c>
      <c r="P46" s="16">
        <v>197.8302384486712</v>
      </c>
      <c r="Q46" s="16">
        <v>197.67075497622997</v>
      </c>
      <c r="R46" s="16">
        <v>197.48245577133883</v>
      </c>
      <c r="S46" s="16">
        <v>197.2198507248234</v>
      </c>
      <c r="T46" s="16">
        <v>196.9071572366899</v>
      </c>
      <c r="U46" s="16">
        <v>196.59072132290208</v>
      </c>
      <c r="V46" s="16">
        <v>196.22545602630805</v>
      </c>
      <c r="W46" s="16">
        <v>195.87955915600617</v>
      </c>
      <c r="X46" s="16">
        <v>195.50807865159649</v>
      </c>
      <c r="Y46" s="16">
        <v>195.15800859893434</v>
      </c>
      <c r="Z46" s="16">
        <v>194.78667405159061</v>
      </c>
      <c r="AA46" s="16">
        <v>194.4210269769911</v>
      </c>
      <c r="AB46" s="16">
        <v>194.04858980368749</v>
      </c>
      <c r="AC46" s="16">
        <v>193.67721959852597</v>
      </c>
      <c r="AD46" s="16">
        <v>193.29823406399257</v>
      </c>
      <c r="AE46" s="16">
        <v>192.92007796468482</v>
      </c>
      <c r="AF46" s="16">
        <v>192.53748745728055</v>
      </c>
      <c r="AG46" s="16">
        <v>192.15281478301389</v>
      </c>
      <c r="AH46" s="16">
        <v>191.76478892854431</v>
      </c>
      <c r="AI46" s="16">
        <v>191.3750702681055</v>
      </c>
      <c r="AJ46" s="16">
        <v>190.98205221119838</v>
      </c>
      <c r="AK46" s="16">
        <v>190.58683931054117</v>
      </c>
    </row>
    <row r="47" spans="1:37" s="16" customFormat="1" x14ac:dyDescent="0.2">
      <c r="B47" s="16" t="s">
        <v>61</v>
      </c>
      <c r="C47" s="16">
        <v>10</v>
      </c>
      <c r="D47" s="16">
        <v>198.61596280140458</v>
      </c>
      <c r="E47" s="16">
        <v>198.66039183283428</v>
      </c>
      <c r="F47" s="16">
        <v>198.59680861304196</v>
      </c>
      <c r="G47" s="16">
        <v>198.4767518699675</v>
      </c>
      <c r="H47" s="16">
        <v>198.30123515331371</v>
      </c>
      <c r="I47" s="16">
        <v>198.14470099601573</v>
      </c>
      <c r="J47" s="16">
        <v>198.05542399313438</v>
      </c>
      <c r="K47" s="16">
        <v>198.00794251587757</v>
      </c>
      <c r="L47" s="16">
        <v>198.02546554931314</v>
      </c>
      <c r="M47" s="16">
        <v>198.03510696257834</v>
      </c>
      <c r="N47" s="16">
        <v>198.03696414389935</v>
      </c>
      <c r="O47" s="16">
        <v>197.96039132656261</v>
      </c>
      <c r="P47" s="16">
        <v>197.8302384486712</v>
      </c>
      <c r="Q47" s="16">
        <v>197.67075497622997</v>
      </c>
      <c r="R47" s="16">
        <v>197.48245577133883</v>
      </c>
      <c r="S47" s="16">
        <v>197.2198507248234</v>
      </c>
      <c r="T47" s="16">
        <v>196.9071572366899</v>
      </c>
      <c r="U47" s="16">
        <v>196.59072132290208</v>
      </c>
      <c r="V47" s="16">
        <v>196.22545602630805</v>
      </c>
      <c r="W47" s="16">
        <v>195.87955915600617</v>
      </c>
      <c r="X47" s="16">
        <v>195.50807865159649</v>
      </c>
      <c r="Y47" s="16">
        <v>195.15800859893434</v>
      </c>
      <c r="Z47" s="16">
        <v>194.78667405159061</v>
      </c>
      <c r="AA47" s="16">
        <v>194.4210269769911</v>
      </c>
      <c r="AB47" s="16">
        <v>194.04858980368749</v>
      </c>
      <c r="AC47" s="16">
        <v>193.67721959852597</v>
      </c>
      <c r="AD47" s="16">
        <v>193.29823406399257</v>
      </c>
      <c r="AE47" s="16">
        <v>192.92007796468482</v>
      </c>
      <c r="AF47" s="16">
        <v>192.53748745728055</v>
      </c>
      <c r="AG47" s="16">
        <v>192.15281478301389</v>
      </c>
      <c r="AH47" s="16">
        <v>191.76478892854431</v>
      </c>
      <c r="AI47" s="16">
        <v>191.3750702681055</v>
      </c>
      <c r="AJ47" s="16">
        <v>190.98205221119838</v>
      </c>
      <c r="AK47" s="16">
        <v>190.58683931054117</v>
      </c>
    </row>
    <row r="48" spans="1:37" s="16" customFormat="1" x14ac:dyDescent="0.2">
      <c r="A48" s="16" t="s">
        <v>64</v>
      </c>
      <c r="B48" s="16" t="s">
        <v>63</v>
      </c>
      <c r="C48" s="16">
        <v>10</v>
      </c>
      <c r="D48" s="16">
        <v>206.87646041699719</v>
      </c>
      <c r="E48" s="16">
        <v>206.92273726520366</v>
      </c>
      <c r="F48" s="16">
        <v>206.85650960018103</v>
      </c>
      <c r="G48" s="16">
        <v>206.73145966106176</v>
      </c>
      <c r="H48" s="16">
        <v>206.54864315138542</v>
      </c>
      <c r="I48" s="16">
        <v>206.38559869141645</v>
      </c>
      <c r="J48" s="16">
        <v>206.29260863114024</v>
      </c>
      <c r="K48" s="16">
        <v>206.24315238496692</v>
      </c>
      <c r="L48" s="16">
        <v>206.26140420663219</v>
      </c>
      <c r="M48" s="16">
        <v>206.27144660917415</v>
      </c>
      <c r="N48" s="16">
        <v>206.2733810312248</v>
      </c>
      <c r="O48" s="16">
        <v>206.19362352739</v>
      </c>
      <c r="P48" s="16">
        <v>206.05805755217085</v>
      </c>
      <c r="Q48" s="16">
        <v>205.89194111415503</v>
      </c>
      <c r="R48" s="16">
        <v>205.69581048871197</v>
      </c>
      <c r="S48" s="16">
        <v>205.42228361934809</v>
      </c>
      <c r="T48" s="16">
        <v>205.09658511501803</v>
      </c>
      <c r="U48" s="16">
        <v>204.76698853642526</v>
      </c>
      <c r="V48" s="16">
        <v>204.38653174631276</v>
      </c>
      <c r="W48" s="16">
        <v>204.02624892116577</v>
      </c>
      <c r="X48" s="16">
        <v>203.63931843087568</v>
      </c>
      <c r="Y48" s="16">
        <v>203.27468885945925</v>
      </c>
      <c r="Z48" s="16">
        <v>202.88791039663332</v>
      </c>
      <c r="AA48" s="16">
        <v>202.50705595025323</v>
      </c>
      <c r="AB48" s="16">
        <v>202.11912900292219</v>
      </c>
      <c r="AC48" s="16">
        <v>201.73231339925911</v>
      </c>
      <c r="AD48" s="16">
        <v>201.33756574238572</v>
      </c>
      <c r="AE48" s="16">
        <v>200.94368201719834</v>
      </c>
      <c r="AF48" s="16">
        <v>200.54517945554838</v>
      </c>
      <c r="AG48" s="16">
        <v>200.14450812909007</v>
      </c>
      <c r="AH48" s="16">
        <v>199.74034416265599</v>
      </c>
      <c r="AI48" s="16">
        <v>199.33441698594331</v>
      </c>
      <c r="AJ48" s="16">
        <v>198.92505318987114</v>
      </c>
      <c r="AK48" s="16">
        <v>198.51340326583735</v>
      </c>
    </row>
    <row r="49" spans="1:52" s="16" customFormat="1" x14ac:dyDescent="0.2">
      <c r="B49" s="16" t="s">
        <v>61</v>
      </c>
      <c r="C49" s="16">
        <v>10</v>
      </c>
      <c r="D49" s="16">
        <v>206.87646041699719</v>
      </c>
      <c r="E49" s="16">
        <v>206.92273726520366</v>
      </c>
      <c r="F49" s="16">
        <v>206.85650960018103</v>
      </c>
      <c r="G49" s="16">
        <v>206.73145966106176</v>
      </c>
      <c r="H49" s="16">
        <v>206.54864315138542</v>
      </c>
      <c r="I49" s="16">
        <v>206.38559869141645</v>
      </c>
      <c r="J49" s="16">
        <v>206.29260863114024</v>
      </c>
      <c r="K49" s="16">
        <v>206.24315238496692</v>
      </c>
      <c r="L49" s="16">
        <v>206.26140420663219</v>
      </c>
      <c r="M49" s="16">
        <v>206.27144660917415</v>
      </c>
      <c r="N49" s="16">
        <v>206.2733810312248</v>
      </c>
      <c r="O49" s="16">
        <v>206.19362352739</v>
      </c>
      <c r="P49" s="16">
        <v>206.05805755217085</v>
      </c>
      <c r="Q49" s="16">
        <v>205.89194111415503</v>
      </c>
      <c r="R49" s="16">
        <v>205.69581048871197</v>
      </c>
      <c r="S49" s="16">
        <v>205.42228361934809</v>
      </c>
      <c r="T49" s="16">
        <v>205.09658511501803</v>
      </c>
      <c r="U49" s="16">
        <v>204.76698853642526</v>
      </c>
      <c r="V49" s="16">
        <v>204.38653174631276</v>
      </c>
      <c r="W49" s="16">
        <v>204.02624892116577</v>
      </c>
      <c r="X49" s="16">
        <v>203.63931843087568</v>
      </c>
      <c r="Y49" s="16">
        <v>203.27468885945925</v>
      </c>
      <c r="Z49" s="16">
        <v>202.88791039663332</v>
      </c>
      <c r="AA49" s="16">
        <v>202.50705595025323</v>
      </c>
      <c r="AB49" s="16">
        <v>202.11912900292219</v>
      </c>
      <c r="AC49" s="16">
        <v>201.73231339925911</v>
      </c>
      <c r="AD49" s="16">
        <v>201.33756574238572</v>
      </c>
      <c r="AE49" s="16">
        <v>200.94368201719834</v>
      </c>
      <c r="AF49" s="16">
        <v>200.54517945554838</v>
      </c>
      <c r="AG49" s="16">
        <v>200.14450812909007</v>
      </c>
      <c r="AH49" s="16">
        <v>199.74034416265599</v>
      </c>
      <c r="AI49" s="16">
        <v>199.33441698594331</v>
      </c>
      <c r="AJ49" s="16">
        <v>198.92505318987114</v>
      </c>
      <c r="AK49" s="16">
        <v>198.51340326583735</v>
      </c>
    </row>
    <row r="50" spans="1:52" s="16" customFormat="1" x14ac:dyDescent="0.2">
      <c r="A50" s="16" t="s">
        <v>64</v>
      </c>
      <c r="B50" s="16" t="s">
        <v>63</v>
      </c>
      <c r="C50" s="16">
        <v>10</v>
      </c>
      <c r="D50" s="16">
        <v>9.5027676412371154</v>
      </c>
      <c r="E50" s="16">
        <v>9.5048933453157165</v>
      </c>
      <c r="F50" s="16">
        <v>9.5018512103581525</v>
      </c>
      <c r="G50" s="16">
        <v>9.4961071034036628</v>
      </c>
      <c r="H50" s="16">
        <v>9.4877095176709325</v>
      </c>
      <c r="I50" s="16">
        <v>9.4802201512386493</v>
      </c>
      <c r="J50" s="16">
        <v>9.4759486989237338</v>
      </c>
      <c r="K50" s="16">
        <v>9.4736769507758503</v>
      </c>
      <c r="L50" s="16">
        <v>9.4745153391549088</v>
      </c>
      <c r="M50" s="16">
        <v>9.4749766319367161</v>
      </c>
      <c r="N50" s="16">
        <v>9.4750654886545362</v>
      </c>
      <c r="O50" s="16">
        <v>9.4714018672591447</v>
      </c>
      <c r="P50" s="16">
        <v>9.4651747114001914</v>
      </c>
      <c r="Q50" s="16">
        <v>9.4575442351793946</v>
      </c>
      <c r="R50" s="16">
        <v>9.4485350721399683</v>
      </c>
      <c r="S50" s="16">
        <v>9.4359707510086004</v>
      </c>
      <c r="T50" s="16">
        <v>9.4210099516914205</v>
      </c>
      <c r="U50" s="16">
        <v>9.4058700962656268</v>
      </c>
      <c r="V50" s="16">
        <v>9.3883940022398367</v>
      </c>
      <c r="W50" s="16">
        <v>9.3718445892926177</v>
      </c>
      <c r="X50" s="16">
        <v>9.3540711290587844</v>
      </c>
      <c r="Y50" s="16">
        <v>9.3373220504767662</v>
      </c>
      <c r="Z50" s="16">
        <v>9.3195555735491311</v>
      </c>
      <c r="AA50" s="16">
        <v>9.3020612133798455</v>
      </c>
      <c r="AB50" s="16">
        <v>9.284241981385879</v>
      </c>
      <c r="AC50" s="16">
        <v>9.2664737984123011</v>
      </c>
      <c r="AD50" s="16">
        <v>9.2483412605071695</v>
      </c>
      <c r="AE50" s="16">
        <v>9.230248406875706</v>
      </c>
      <c r="AF50" s="16">
        <v>9.2119433892813181</v>
      </c>
      <c r="AG50" s="16">
        <v>9.193538750550724</v>
      </c>
      <c r="AH50" s="16">
        <v>9.1749736791344638</v>
      </c>
      <c r="AI50" s="16">
        <v>9.1563276155282516</v>
      </c>
      <c r="AJ50" s="16">
        <v>9.1375236925156109</v>
      </c>
      <c r="AK50" s="16">
        <v>9.1186147573484995</v>
      </c>
    </row>
    <row r="51" spans="1:52" s="16" customFormat="1" x14ac:dyDescent="0.2">
      <c r="B51" s="16" t="s">
        <v>61</v>
      </c>
      <c r="C51" s="16">
        <v>10</v>
      </c>
      <c r="D51" s="16">
        <v>9.5027676412371154</v>
      </c>
      <c r="E51" s="16">
        <v>9.5048933453157165</v>
      </c>
      <c r="F51" s="16">
        <v>9.5018512103581525</v>
      </c>
      <c r="G51" s="16">
        <v>9.4961071034036628</v>
      </c>
      <c r="H51" s="16">
        <v>9.4877095176709325</v>
      </c>
      <c r="I51" s="16">
        <v>9.4802201512386493</v>
      </c>
      <c r="J51" s="16">
        <v>9.4759486989237338</v>
      </c>
      <c r="K51" s="16">
        <v>9.4736769507758503</v>
      </c>
      <c r="L51" s="16">
        <v>9.4745153391549088</v>
      </c>
      <c r="M51" s="16">
        <v>9.4749766319367161</v>
      </c>
      <c r="N51" s="16">
        <v>9.4750654886545362</v>
      </c>
      <c r="O51" s="16">
        <v>9.4714018672591447</v>
      </c>
      <c r="P51" s="16">
        <v>9.4651747114001914</v>
      </c>
      <c r="Q51" s="16">
        <v>9.4575442351793946</v>
      </c>
      <c r="R51" s="16">
        <v>9.4485350721399683</v>
      </c>
      <c r="S51" s="16">
        <v>9.4359707510086004</v>
      </c>
      <c r="T51" s="16">
        <v>9.4210099516914205</v>
      </c>
      <c r="U51" s="16">
        <v>9.4058700962656268</v>
      </c>
      <c r="V51" s="16">
        <v>9.3883940022398367</v>
      </c>
      <c r="W51" s="16">
        <v>9.3718445892926177</v>
      </c>
      <c r="X51" s="16">
        <v>9.3540711290587844</v>
      </c>
      <c r="Y51" s="16">
        <v>9.3373220504767662</v>
      </c>
      <c r="Z51" s="16">
        <v>9.3195555735491311</v>
      </c>
      <c r="AA51" s="16">
        <v>9.3020612133798455</v>
      </c>
      <c r="AB51" s="16">
        <v>9.284241981385879</v>
      </c>
      <c r="AC51" s="16">
        <v>9.2664737984123011</v>
      </c>
      <c r="AD51" s="16">
        <v>9.2483412605071695</v>
      </c>
      <c r="AE51" s="16">
        <v>9.230248406875706</v>
      </c>
      <c r="AF51" s="16">
        <v>9.2119433892813181</v>
      </c>
      <c r="AG51" s="16">
        <v>9.193538750550724</v>
      </c>
      <c r="AH51" s="16">
        <v>9.1749736791344638</v>
      </c>
      <c r="AI51" s="16">
        <v>9.1563276155282516</v>
      </c>
      <c r="AJ51" s="16">
        <v>9.1375236925156109</v>
      </c>
      <c r="AK51" s="16">
        <v>9.1186147573484995</v>
      </c>
    </row>
    <row r="52" spans="1:52" x14ac:dyDescent="0.2">
      <c r="AL52" s="7">
        <v>0.9</v>
      </c>
      <c r="AM52" s="7">
        <v>0.8</v>
      </c>
      <c r="AN52" s="7">
        <v>0.7</v>
      </c>
      <c r="AO52" s="7">
        <v>0.6</v>
      </c>
      <c r="AP52" s="7">
        <v>0.5</v>
      </c>
      <c r="AQ52" s="7">
        <v>0.4</v>
      </c>
      <c r="AR52" s="7">
        <v>0.3</v>
      </c>
      <c r="AS52" s="7">
        <v>0.2</v>
      </c>
      <c r="AT52" s="7">
        <v>0.1</v>
      </c>
      <c r="AU52" s="7">
        <v>0</v>
      </c>
    </row>
    <row r="53" spans="1:52" s="55" customFormat="1" x14ac:dyDescent="0.2">
      <c r="A53" s="55" t="s">
        <v>158</v>
      </c>
      <c r="D53" s="55">
        <v>2017</v>
      </c>
      <c r="E53" s="55">
        <v>2018</v>
      </c>
      <c r="F53" s="55">
        <v>2019</v>
      </c>
      <c r="G53" s="55">
        <v>2020</v>
      </c>
      <c r="H53" s="55">
        <v>2021</v>
      </c>
      <c r="I53" s="55">
        <v>2022</v>
      </c>
      <c r="J53" s="55">
        <v>2023</v>
      </c>
      <c r="K53" s="55">
        <v>2024</v>
      </c>
      <c r="L53" s="55">
        <v>2025</v>
      </c>
      <c r="M53" s="55">
        <v>2026</v>
      </c>
      <c r="N53" s="55">
        <v>2027</v>
      </c>
      <c r="O53" s="55">
        <v>2028</v>
      </c>
      <c r="P53" s="55">
        <v>2029</v>
      </c>
      <c r="Q53" s="55">
        <v>2030</v>
      </c>
      <c r="R53" s="55">
        <v>2031</v>
      </c>
      <c r="S53" s="55">
        <v>2032</v>
      </c>
      <c r="T53" s="55">
        <v>2033</v>
      </c>
      <c r="U53" s="55">
        <v>2034</v>
      </c>
      <c r="V53" s="55">
        <v>2035</v>
      </c>
      <c r="W53" s="55">
        <v>2036</v>
      </c>
      <c r="X53" s="55">
        <v>2037</v>
      </c>
      <c r="Y53" s="55">
        <v>2038</v>
      </c>
      <c r="Z53" s="55">
        <v>2039</v>
      </c>
      <c r="AA53" s="55">
        <v>2040</v>
      </c>
      <c r="AB53" s="55">
        <v>2041</v>
      </c>
      <c r="AC53" s="55">
        <v>2042</v>
      </c>
      <c r="AD53" s="55">
        <v>2043</v>
      </c>
      <c r="AE53" s="55">
        <v>2044</v>
      </c>
      <c r="AF53" s="55">
        <v>2045</v>
      </c>
      <c r="AG53" s="55">
        <v>2046</v>
      </c>
      <c r="AH53" s="55">
        <v>2047</v>
      </c>
      <c r="AI53" s="55">
        <v>2048</v>
      </c>
      <c r="AJ53" s="55">
        <v>2049</v>
      </c>
      <c r="AK53" s="55">
        <v>2050</v>
      </c>
      <c r="AL53" s="55">
        <v>2051</v>
      </c>
      <c r="AM53" s="55">
        <v>2052</v>
      </c>
      <c r="AN53" s="55">
        <v>2053</v>
      </c>
      <c r="AO53" s="55">
        <v>2054</v>
      </c>
      <c r="AP53" s="55">
        <v>2055</v>
      </c>
      <c r="AQ53" s="55">
        <v>2056</v>
      </c>
      <c r="AR53" s="55">
        <v>2057</v>
      </c>
      <c r="AS53" s="55">
        <v>2058</v>
      </c>
      <c r="AT53" s="55">
        <v>2059</v>
      </c>
      <c r="AU53" s="55">
        <v>2060</v>
      </c>
      <c r="AV53" s="55">
        <v>2061</v>
      </c>
      <c r="AW53" s="55">
        <v>2062</v>
      </c>
      <c r="AX53" s="55">
        <v>2063</v>
      </c>
      <c r="AY53" s="55">
        <v>2064</v>
      </c>
      <c r="AZ53" s="55">
        <v>2065</v>
      </c>
    </row>
    <row r="54" spans="1:52" s="13" customFormat="1" x14ac:dyDescent="0.2">
      <c r="B54" s="13" t="s">
        <v>49</v>
      </c>
      <c r="D54" s="13">
        <v>27.139920295863892</v>
      </c>
      <c r="E54" s="13">
        <v>54.285911606135784</v>
      </c>
      <c r="F54" s="13">
        <v>81.423214573874787</v>
      </c>
      <c r="G54" s="13">
        <v>108.5441123625332</v>
      </c>
      <c r="H54" s="13">
        <v>135.64102663227706</v>
      </c>
      <c r="I54" s="13">
        <v>162.71655125894932</v>
      </c>
      <c r="J54" s="13">
        <v>189.77987661065757</v>
      </c>
      <c r="K54" s="13">
        <v>216.83671384585139</v>
      </c>
      <c r="L54" s="13">
        <v>243.8959455196597</v>
      </c>
      <c r="M54" s="13">
        <v>270.60549126765602</v>
      </c>
      <c r="N54" s="13">
        <v>270.60802901700481</v>
      </c>
      <c r="O54" s="13">
        <v>270.50339592860468</v>
      </c>
      <c r="P54" s="13">
        <v>270.32554825299854</v>
      </c>
      <c r="Q54" s="13">
        <v>270.10762172435943</v>
      </c>
      <c r="R54" s="13">
        <v>269.85031987709402</v>
      </c>
      <c r="S54" s="13">
        <v>269.49148265519119</v>
      </c>
      <c r="T54" s="13">
        <v>269.06420197617223</v>
      </c>
      <c r="U54" s="13">
        <v>268.63180745169296</v>
      </c>
      <c r="V54" s="13">
        <v>268.13268991367727</v>
      </c>
      <c r="W54" s="13">
        <v>267.6600384027829</v>
      </c>
      <c r="X54" s="13">
        <v>267.15242808088618</v>
      </c>
      <c r="Y54" s="13">
        <v>266.67407411611845</v>
      </c>
      <c r="Z54" s="13">
        <v>266.16666323756345</v>
      </c>
      <c r="AA54" s="13">
        <v>265.66702401818372</v>
      </c>
      <c r="AB54" s="13">
        <v>265.15810645405099</v>
      </c>
      <c r="AC54" s="13">
        <v>264.65064685079534</v>
      </c>
      <c r="AD54" s="13">
        <v>264.13278126459346</v>
      </c>
      <c r="AE54" s="13">
        <v>263.61604906191201</v>
      </c>
      <c r="AF54" s="13">
        <v>263.09325745289675</v>
      </c>
      <c r="AG54" s="13">
        <v>262.56762066256317</v>
      </c>
      <c r="AH54" s="13">
        <v>262.03740191204065</v>
      </c>
      <c r="AI54" s="13">
        <v>261.50487002321677</v>
      </c>
      <c r="AJ54" s="13">
        <v>260.96782966710202</v>
      </c>
      <c r="AK54" s="13">
        <v>260.42779016209704</v>
      </c>
      <c r="AL54" s="13">
        <v>234.38501114588735</v>
      </c>
      <c r="AM54" s="13">
        <v>187.50800891670988</v>
      </c>
      <c r="AN54" s="13">
        <v>131.25560624169691</v>
      </c>
      <c r="AO54" s="13">
        <v>78.753363745018149</v>
      </c>
      <c r="AP54" s="13">
        <v>39.376681872509074</v>
      </c>
      <c r="AQ54" s="13">
        <v>15.75067274900363</v>
      </c>
      <c r="AR54" s="13">
        <v>4.725201824701089</v>
      </c>
      <c r="AS54" s="13">
        <v>0.94504036494021781</v>
      </c>
      <c r="AT54" s="13">
        <v>9.4504036494021781E-2</v>
      </c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</row>
    <row r="55" spans="1:52" s="13" customFormat="1" x14ac:dyDescent="0.2">
      <c r="B55" s="13" t="s">
        <v>50</v>
      </c>
      <c r="D55" s="13">
        <v>27.139920295863892</v>
      </c>
      <c r="E55" s="13">
        <v>54.285911606135784</v>
      </c>
      <c r="F55" s="13">
        <v>81.423214573874787</v>
      </c>
      <c r="G55" s="13">
        <v>108.5441123625332</v>
      </c>
      <c r="H55" s="13">
        <v>135.64102663227706</v>
      </c>
      <c r="I55" s="13">
        <v>162.71655125894932</v>
      </c>
      <c r="J55" s="13">
        <v>189.77987661065757</v>
      </c>
      <c r="K55" s="13">
        <v>216.83671384585139</v>
      </c>
      <c r="L55" s="13">
        <v>243.8959455196597</v>
      </c>
      <c r="M55" s="13">
        <v>270.60549126765602</v>
      </c>
      <c r="N55" s="13">
        <v>270.60802901700481</v>
      </c>
      <c r="O55" s="13">
        <v>270.50339592860468</v>
      </c>
      <c r="P55" s="13">
        <v>270.32554825299854</v>
      </c>
      <c r="Q55" s="13">
        <v>270.10762172435943</v>
      </c>
      <c r="R55" s="13">
        <v>269.85031987709402</v>
      </c>
      <c r="S55" s="13">
        <v>269.49148265519119</v>
      </c>
      <c r="T55" s="13">
        <v>269.06420197617223</v>
      </c>
      <c r="U55" s="13">
        <v>268.63180745169296</v>
      </c>
      <c r="V55" s="13">
        <v>268.13268991367727</v>
      </c>
      <c r="W55" s="13">
        <v>267.6600384027829</v>
      </c>
      <c r="X55" s="13">
        <v>267.15242808088618</v>
      </c>
      <c r="Y55" s="13">
        <v>266.67407411611845</v>
      </c>
      <c r="Z55" s="13">
        <v>266.16666323756345</v>
      </c>
      <c r="AA55" s="13">
        <v>265.66702401818372</v>
      </c>
      <c r="AB55" s="13">
        <v>265.15810645405099</v>
      </c>
      <c r="AC55" s="13">
        <v>264.65064685079534</v>
      </c>
      <c r="AD55" s="13">
        <v>264.13278126459346</v>
      </c>
      <c r="AE55" s="13">
        <v>263.61604906191201</v>
      </c>
      <c r="AF55" s="13">
        <v>263.09325745289675</v>
      </c>
      <c r="AG55" s="13">
        <v>262.56762066256317</v>
      </c>
      <c r="AH55" s="13">
        <v>262.03740191204065</v>
      </c>
      <c r="AI55" s="13">
        <v>261.50487002321677</v>
      </c>
      <c r="AJ55" s="13">
        <v>260.96782966710202</v>
      </c>
      <c r="AK55" s="13">
        <v>260.42779016209704</v>
      </c>
      <c r="AL55" s="13">
        <v>234.38501114588735</v>
      </c>
      <c r="AM55" s="13">
        <v>187.50800891670988</v>
      </c>
      <c r="AN55" s="13">
        <v>131.25560624169691</v>
      </c>
      <c r="AO55" s="13">
        <v>78.753363745018149</v>
      </c>
      <c r="AP55" s="13">
        <v>39.376681872509074</v>
      </c>
      <c r="AQ55" s="13">
        <v>15.75067274900363</v>
      </c>
      <c r="AR55" s="13">
        <v>4.725201824701089</v>
      </c>
      <c r="AS55" s="13">
        <v>0.94504036494021781</v>
      </c>
      <c r="AT55" s="13">
        <v>9.4504036494021781E-2</v>
      </c>
      <c r="AU55" s="13">
        <v>0</v>
      </c>
      <c r="AV55" s="13">
        <v>0</v>
      </c>
      <c r="AW55" s="13">
        <v>0</v>
      </c>
      <c r="AX55" s="13">
        <v>0</v>
      </c>
      <c r="AY55" s="13">
        <v>0</v>
      </c>
      <c r="AZ55" s="13">
        <v>0</v>
      </c>
    </row>
    <row r="56" spans="1:52" s="13" customFormat="1" x14ac:dyDescent="0.2">
      <c r="B56" s="13" t="s">
        <v>52</v>
      </c>
      <c r="D56" s="13">
        <v>609.92044155710641</v>
      </c>
      <c r="E56" s="13">
        <v>1219.9773181423211</v>
      </c>
      <c r="F56" s="13">
        <v>1829.8389400010558</v>
      </c>
      <c r="G56" s="13">
        <v>2439.3318852402726</v>
      </c>
      <c r="H56" s="13">
        <v>3048.2858444291633</v>
      </c>
      <c r="I56" s="13">
        <v>3656.7591102186343</v>
      </c>
      <c r="J56" s="13">
        <v>4264.9582194486311</v>
      </c>
      <c r="K56" s="13">
        <v>4873.0115200378432</v>
      </c>
      <c r="L56" s="13">
        <v>5481.1186312882919</v>
      </c>
      <c r="M56" s="13">
        <v>6089.2553499023834</v>
      </c>
      <c r="N56" s="13">
        <v>6697.3977716474583</v>
      </c>
      <c r="O56" s="13">
        <v>7305.305049520397</v>
      </c>
      <c r="P56" s="13">
        <v>7912.8126470270963</v>
      </c>
      <c r="Q56" s="13">
        <v>8519.8304942208779</v>
      </c>
      <c r="R56" s="13">
        <v>9126.2701022209294</v>
      </c>
      <c r="S56" s="13">
        <v>9690.1309837366407</v>
      </c>
      <c r="T56" s="13">
        <v>9674.7672115471814</v>
      </c>
      <c r="U56" s="13">
        <v>9659.2195603280325</v>
      </c>
      <c r="V56" s="13">
        <v>9641.2727433377495</v>
      </c>
      <c r="W56" s="13">
        <v>9624.2775678127127</v>
      </c>
      <c r="X56" s="13">
        <v>9606.0253749811855</v>
      </c>
      <c r="Y56" s="13">
        <v>9588.8251557775275</v>
      </c>
      <c r="Z56" s="13">
        <v>9570.5801343492949</v>
      </c>
      <c r="AA56" s="13">
        <v>9552.6145592123721</v>
      </c>
      <c r="AB56" s="13">
        <v>9534.3153617469015</v>
      </c>
      <c r="AC56" s="13">
        <v>9516.0685883199531</v>
      </c>
      <c r="AD56" s="13">
        <v>9497.4476459702182</v>
      </c>
      <c r="AE56" s="13">
        <v>9478.8674567999915</v>
      </c>
      <c r="AF56" s="13">
        <v>9460.0693889774248</v>
      </c>
      <c r="AG56" s="13">
        <v>9441.1690166984245</v>
      </c>
      <c r="AH56" s="13">
        <v>9422.103890439239</v>
      </c>
      <c r="AI56" s="13">
        <v>9402.9555904452009</v>
      </c>
      <c r="AJ56" s="13">
        <v>9383.6451790621286</v>
      </c>
      <c r="AK56" s="13">
        <v>9364.2269269959415</v>
      </c>
      <c r="AL56" s="13">
        <v>8427.8042342963472</v>
      </c>
      <c r="AM56" s="13">
        <v>6742.2433874370781</v>
      </c>
      <c r="AN56" s="13">
        <v>4719.570371205954</v>
      </c>
      <c r="AO56" s="13">
        <v>2831.7422227235725</v>
      </c>
      <c r="AP56" s="13">
        <v>1415.8711113617862</v>
      </c>
      <c r="AQ56" s="13">
        <v>566.34844454471454</v>
      </c>
      <c r="AR56" s="13">
        <v>169.90453336341434</v>
      </c>
      <c r="AS56" s="13">
        <v>33.98090667268287</v>
      </c>
      <c r="AT56" s="13">
        <v>3.3980906672682871</v>
      </c>
      <c r="AU56" s="13">
        <v>0</v>
      </c>
      <c r="AV56" s="13">
        <v>0</v>
      </c>
      <c r="AW56" s="13">
        <v>0</v>
      </c>
      <c r="AX56" s="13">
        <v>0</v>
      </c>
      <c r="AY56" s="13">
        <v>0</v>
      </c>
      <c r="AZ56" s="13">
        <v>0</v>
      </c>
    </row>
    <row r="57" spans="1:52" s="13" customFormat="1" x14ac:dyDescent="0.2">
      <c r="B57" s="13" t="s">
        <v>53</v>
      </c>
      <c r="D57" s="13">
        <v>609.92044155710721</v>
      </c>
      <c r="E57" s="13">
        <v>1219.9773181423227</v>
      </c>
      <c r="F57" s="13">
        <v>1829.8389400010583</v>
      </c>
      <c r="G57" s="13">
        <v>2439.3318852402763</v>
      </c>
      <c r="H57" s="13">
        <v>3048.2858444291678</v>
      </c>
      <c r="I57" s="13">
        <v>3656.7591102186398</v>
      </c>
      <c r="J57" s="13">
        <v>4264.9582194486375</v>
      </c>
      <c r="K57" s="13">
        <v>4873.0115200378505</v>
      </c>
      <c r="L57" s="13">
        <v>5481.1186312883001</v>
      </c>
      <c r="M57" s="13">
        <v>6089.2553499023925</v>
      </c>
      <c r="N57" s="13">
        <v>6697.3977716474683</v>
      </c>
      <c r="O57" s="13">
        <v>7305.3050495204079</v>
      </c>
      <c r="P57" s="13">
        <v>7912.8126470271072</v>
      </c>
      <c r="Q57" s="13">
        <v>8519.8304942208888</v>
      </c>
      <c r="R57" s="13">
        <v>9126.2701022209421</v>
      </c>
      <c r="S57" s="13">
        <v>9690.1309837366534</v>
      </c>
      <c r="T57" s="13">
        <v>9674.7672115471942</v>
      </c>
      <c r="U57" s="13">
        <v>9659.2195603280452</v>
      </c>
      <c r="V57" s="13">
        <v>9641.272743337764</v>
      </c>
      <c r="W57" s="13">
        <v>9624.2775678127255</v>
      </c>
      <c r="X57" s="13">
        <v>9606.0253749811982</v>
      </c>
      <c r="Y57" s="13">
        <v>9588.8251557775402</v>
      </c>
      <c r="Z57" s="13">
        <v>9570.5801343493076</v>
      </c>
      <c r="AA57" s="13">
        <v>9552.6145592123848</v>
      </c>
      <c r="AB57" s="13">
        <v>9534.3153617469143</v>
      </c>
      <c r="AC57" s="13">
        <v>9516.0685883199658</v>
      </c>
      <c r="AD57" s="13">
        <v>9497.4476459702328</v>
      </c>
      <c r="AE57" s="13">
        <v>9478.8674568000042</v>
      </c>
      <c r="AF57" s="13">
        <v>9460.0693889774393</v>
      </c>
      <c r="AG57" s="13">
        <v>9441.1690166984372</v>
      </c>
      <c r="AH57" s="13">
        <v>9422.1038904392517</v>
      </c>
      <c r="AI57" s="13">
        <v>9402.9555904452136</v>
      </c>
      <c r="AJ57" s="13">
        <v>9383.6451790621413</v>
      </c>
      <c r="AK57" s="13">
        <v>9364.2269269959543</v>
      </c>
      <c r="AL57" s="13">
        <v>8427.8042342963599</v>
      </c>
      <c r="AM57" s="13">
        <v>6742.2433874370881</v>
      </c>
      <c r="AN57" s="13">
        <v>4719.5703712059612</v>
      </c>
      <c r="AO57" s="13">
        <v>2831.7422227235766</v>
      </c>
      <c r="AP57" s="13">
        <v>1415.8711113617883</v>
      </c>
      <c r="AQ57" s="13">
        <v>566.34844454471533</v>
      </c>
      <c r="AR57" s="13">
        <v>169.9045333634146</v>
      </c>
      <c r="AS57" s="13">
        <v>33.98090667268292</v>
      </c>
      <c r="AT57" s="13">
        <v>3.398090667268292</v>
      </c>
      <c r="AU57" s="13">
        <v>0</v>
      </c>
      <c r="AV57" s="13">
        <v>0</v>
      </c>
      <c r="AW57" s="13">
        <v>0</v>
      </c>
      <c r="AX57" s="13">
        <v>0</v>
      </c>
      <c r="AY57" s="13">
        <v>0</v>
      </c>
      <c r="AZ57" s="13">
        <v>0</v>
      </c>
    </row>
    <row r="58" spans="1:52" s="13" customFormat="1" x14ac:dyDescent="0.2">
      <c r="B58" s="13" t="s">
        <v>54</v>
      </c>
      <c r="D58" s="13">
        <v>10978.56794802793</v>
      </c>
      <c r="E58" s="13">
        <v>21959.591726561812</v>
      </c>
      <c r="F58" s="13">
        <v>32937.100920019053</v>
      </c>
      <c r="G58" s="13">
        <v>43907.973934324968</v>
      </c>
      <c r="H58" s="13">
        <v>54869.145199725011</v>
      </c>
      <c r="I58" s="13">
        <v>65821.663983935505</v>
      </c>
      <c r="J58" s="13">
        <v>76769.247950075456</v>
      </c>
      <c r="K58" s="13">
        <v>87714.207360681292</v>
      </c>
      <c r="L58" s="13">
        <v>98660.135363189373</v>
      </c>
      <c r="M58" s="13">
        <v>109606.59629824304</v>
      </c>
      <c r="N58" s="13">
        <v>120553.1598896544</v>
      </c>
      <c r="O58" s="13">
        <v>131495.49089136731</v>
      </c>
      <c r="P58" s="13">
        <v>142430.6276464879</v>
      </c>
      <c r="Q58" s="13">
        <v>153356.94889597598</v>
      </c>
      <c r="R58" s="13">
        <v>164272.86183997692</v>
      </c>
      <c r="S58" s="13">
        <v>174422.35770725974</v>
      </c>
      <c r="T58" s="13">
        <v>174145.80980784949</v>
      </c>
      <c r="U58" s="13">
        <v>173865.95208590481</v>
      </c>
      <c r="V58" s="13">
        <v>173542.90938007974</v>
      </c>
      <c r="W58" s="13">
        <v>173236.99622062905</v>
      </c>
      <c r="X58" s="13">
        <v>172908.45674966156</v>
      </c>
      <c r="Y58" s="13">
        <v>172598.85280399572</v>
      </c>
      <c r="Z58" s="13">
        <v>172270.44241828754</v>
      </c>
      <c r="AA58" s="13">
        <v>171947.06206582295</v>
      </c>
      <c r="AB58" s="13">
        <v>171617.67651144447</v>
      </c>
      <c r="AC58" s="13">
        <v>171289.23458975938</v>
      </c>
      <c r="AD58" s="13">
        <v>170954.05762746418</v>
      </c>
      <c r="AE58" s="13">
        <v>170619.61422240009</v>
      </c>
      <c r="AF58" s="13">
        <v>170281.24900159388</v>
      </c>
      <c r="AG58" s="13">
        <v>169941.04230057186</v>
      </c>
      <c r="AH58" s="13">
        <v>169597.87002790652</v>
      </c>
      <c r="AI58" s="13">
        <v>169253.20062801384</v>
      </c>
      <c r="AJ58" s="13">
        <v>168905.61322311856</v>
      </c>
      <c r="AK58" s="13">
        <v>168556.08468592717</v>
      </c>
      <c r="AL58" s="13">
        <v>151700.47621733445</v>
      </c>
      <c r="AM58" s="13">
        <v>121360.38097386756</v>
      </c>
      <c r="AN58" s="13">
        <v>84952.26668170729</v>
      </c>
      <c r="AO58" s="13">
        <v>50971.360009024371</v>
      </c>
      <c r="AP58" s="13">
        <v>25485.680004512185</v>
      </c>
      <c r="AQ58" s="13">
        <v>10194.272001804875</v>
      </c>
      <c r="AR58" s="13">
        <v>3058.2816005414625</v>
      </c>
      <c r="AS58" s="13">
        <v>611.65632010829256</v>
      </c>
      <c r="AT58" s="13">
        <v>61.165632010829256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</row>
    <row r="59" spans="1:52" s="13" customFormat="1" x14ac:dyDescent="0.2">
      <c r="B59" s="13" t="s">
        <v>55</v>
      </c>
      <c r="D59" s="13">
        <v>609.92044155710641</v>
      </c>
      <c r="E59" s="13">
        <v>1219.9773181423211</v>
      </c>
      <c r="F59" s="13">
        <v>1829.8389400010558</v>
      </c>
      <c r="G59" s="13">
        <v>2439.3318852402726</v>
      </c>
      <c r="H59" s="13">
        <v>3048.2858444291633</v>
      </c>
      <c r="I59" s="13">
        <v>3656.7591102186343</v>
      </c>
      <c r="J59" s="13">
        <v>4264.9582194486311</v>
      </c>
      <c r="K59" s="13">
        <v>4873.0115200378432</v>
      </c>
      <c r="L59" s="13">
        <v>5481.1186312882919</v>
      </c>
      <c r="M59" s="13">
        <v>6089.2553499023834</v>
      </c>
      <c r="N59" s="13">
        <v>6697.3977716474583</v>
      </c>
      <c r="O59" s="13">
        <v>7305.305049520397</v>
      </c>
      <c r="P59" s="13">
        <v>7912.8126470270963</v>
      </c>
      <c r="Q59" s="13">
        <v>8519.8304942208779</v>
      </c>
      <c r="R59" s="13">
        <v>9126.2701022209294</v>
      </c>
      <c r="S59" s="13">
        <v>9690.1309837366407</v>
      </c>
      <c r="T59" s="13">
        <v>9674.7672115471814</v>
      </c>
      <c r="U59" s="13">
        <v>9659.2195603280325</v>
      </c>
      <c r="V59" s="13">
        <v>9641.2727433377495</v>
      </c>
      <c r="W59" s="13">
        <v>9624.2775678127127</v>
      </c>
      <c r="X59" s="13">
        <v>9606.0253749811855</v>
      </c>
      <c r="Y59" s="13">
        <v>9588.8251557775275</v>
      </c>
      <c r="Z59" s="13">
        <v>9570.5801343492949</v>
      </c>
      <c r="AA59" s="13">
        <v>9552.6145592123721</v>
      </c>
      <c r="AB59" s="13">
        <v>9534.3153617469015</v>
      </c>
      <c r="AC59" s="13">
        <v>9516.0685883199531</v>
      </c>
      <c r="AD59" s="13">
        <v>9497.4476459702182</v>
      </c>
      <c r="AE59" s="13">
        <v>9478.8674567999915</v>
      </c>
      <c r="AF59" s="13">
        <v>9460.0693889774248</v>
      </c>
      <c r="AG59" s="13">
        <v>9441.1690166984245</v>
      </c>
      <c r="AH59" s="13">
        <v>9422.103890439239</v>
      </c>
      <c r="AI59" s="13">
        <v>9402.9555904452009</v>
      </c>
      <c r="AJ59" s="13">
        <v>9383.6451790621286</v>
      </c>
      <c r="AK59" s="13">
        <v>9364.2269269959415</v>
      </c>
      <c r="AL59" s="13">
        <v>8427.8042342963472</v>
      </c>
      <c r="AM59" s="13">
        <v>6742.2433874370781</v>
      </c>
      <c r="AN59" s="13">
        <v>4719.570371205954</v>
      </c>
      <c r="AO59" s="13">
        <v>2831.7422227235725</v>
      </c>
      <c r="AP59" s="13">
        <v>1415.8711113617862</v>
      </c>
      <c r="AQ59" s="13">
        <v>566.34844454471454</v>
      </c>
      <c r="AR59" s="13">
        <v>169.90453336341434</v>
      </c>
      <c r="AS59" s="13">
        <v>33.98090667268287</v>
      </c>
      <c r="AT59" s="13">
        <v>3.3980906672682871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0</v>
      </c>
    </row>
    <row r="60" spans="1:52" s="13" customFormat="1" x14ac:dyDescent="0.2">
      <c r="B60" s="13" t="s">
        <v>56</v>
      </c>
      <c r="D60" s="13">
        <v>609.92044155710721</v>
      </c>
      <c r="E60" s="13">
        <v>1219.9773181423227</v>
      </c>
      <c r="F60" s="13">
        <v>1829.8389400010583</v>
      </c>
      <c r="G60" s="13">
        <v>2439.3318852402763</v>
      </c>
      <c r="H60" s="13">
        <v>3048.2858444291678</v>
      </c>
      <c r="I60" s="13">
        <v>3656.7591102186398</v>
      </c>
      <c r="J60" s="13">
        <v>4264.9582194486375</v>
      </c>
      <c r="K60" s="13">
        <v>4873.0115200378505</v>
      </c>
      <c r="L60" s="13">
        <v>5481.1186312883001</v>
      </c>
      <c r="M60" s="13">
        <v>6089.2553499023925</v>
      </c>
      <c r="N60" s="13">
        <v>6697.3977716474683</v>
      </c>
      <c r="O60" s="13">
        <v>7305.3050495204079</v>
      </c>
      <c r="P60" s="13">
        <v>7912.8126470271072</v>
      </c>
      <c r="Q60" s="13">
        <v>8519.8304942208888</v>
      </c>
      <c r="R60" s="13">
        <v>9126.2701022209421</v>
      </c>
      <c r="S60" s="13">
        <v>9690.1309837366534</v>
      </c>
      <c r="T60" s="13">
        <v>9674.7672115471942</v>
      </c>
      <c r="U60" s="13">
        <v>9659.2195603280452</v>
      </c>
      <c r="V60" s="13">
        <v>9641.272743337764</v>
      </c>
      <c r="W60" s="13">
        <v>9624.2775678127255</v>
      </c>
      <c r="X60" s="13">
        <v>9606.0253749811982</v>
      </c>
      <c r="Y60" s="13">
        <v>9588.8251557775402</v>
      </c>
      <c r="Z60" s="13">
        <v>9570.5801343493076</v>
      </c>
      <c r="AA60" s="13">
        <v>9552.6145592123848</v>
      </c>
      <c r="AB60" s="13">
        <v>9534.3153617469143</v>
      </c>
      <c r="AC60" s="13">
        <v>9516.0685883199658</v>
      </c>
      <c r="AD60" s="13">
        <v>9497.4476459702328</v>
      </c>
      <c r="AE60" s="13">
        <v>9478.8674568000042</v>
      </c>
      <c r="AF60" s="13">
        <v>9460.0693889774393</v>
      </c>
      <c r="AG60" s="13">
        <v>9441.1690166984372</v>
      </c>
      <c r="AH60" s="13">
        <v>9422.1038904392517</v>
      </c>
      <c r="AI60" s="13">
        <v>9402.9555904452136</v>
      </c>
      <c r="AJ60" s="13">
        <v>9383.6451790621413</v>
      </c>
      <c r="AK60" s="13">
        <v>9364.2269269959543</v>
      </c>
      <c r="AL60" s="13">
        <v>8427.8042342963599</v>
      </c>
      <c r="AM60" s="13">
        <v>6742.2433874370881</v>
      </c>
      <c r="AN60" s="13">
        <v>4719.5703712059612</v>
      </c>
      <c r="AO60" s="13">
        <v>2831.7422227235766</v>
      </c>
      <c r="AP60" s="13">
        <v>1415.8711113617883</v>
      </c>
      <c r="AQ60" s="13">
        <v>566.34844454471533</v>
      </c>
      <c r="AR60" s="13">
        <v>169.9045333634146</v>
      </c>
      <c r="AS60" s="13">
        <v>33.98090667268292</v>
      </c>
      <c r="AT60" s="13">
        <v>3.398090667268292</v>
      </c>
      <c r="AU60" s="13">
        <v>0</v>
      </c>
      <c r="AV60" s="13">
        <v>0</v>
      </c>
      <c r="AW60" s="13">
        <v>0</v>
      </c>
      <c r="AX60" s="13">
        <v>0</v>
      </c>
      <c r="AY60" s="13">
        <v>0</v>
      </c>
      <c r="AZ60" s="13">
        <v>0</v>
      </c>
    </row>
    <row r="61" spans="1:52" s="13" customFormat="1" x14ac:dyDescent="0.2">
      <c r="B61" s="13" t="s">
        <v>57</v>
      </c>
      <c r="D61" s="13">
        <v>10978.56794802793</v>
      </c>
      <c r="E61" s="13">
        <v>21959.591726561812</v>
      </c>
      <c r="F61" s="13">
        <v>32937.100920019053</v>
      </c>
      <c r="G61" s="13">
        <v>43907.973934324968</v>
      </c>
      <c r="H61" s="13">
        <v>54869.145199725011</v>
      </c>
      <c r="I61" s="13">
        <v>65821.663983935505</v>
      </c>
      <c r="J61" s="13">
        <v>76769.247950075456</v>
      </c>
      <c r="K61" s="13">
        <v>87714.207360681292</v>
      </c>
      <c r="L61" s="13">
        <v>98660.135363189373</v>
      </c>
      <c r="M61" s="13">
        <v>109606.59629824304</v>
      </c>
      <c r="N61" s="13">
        <v>120553.1598896544</v>
      </c>
      <c r="O61" s="13">
        <v>131495.49089136731</v>
      </c>
      <c r="P61" s="13">
        <v>142430.6276464879</v>
      </c>
      <c r="Q61" s="13">
        <v>153356.94889597598</v>
      </c>
      <c r="R61" s="13">
        <v>164272.86183997692</v>
      </c>
      <c r="S61" s="13">
        <v>174422.35770725974</v>
      </c>
      <c r="T61" s="13">
        <v>174145.80980784949</v>
      </c>
      <c r="U61" s="13">
        <v>173865.95208590481</v>
      </c>
      <c r="V61" s="13">
        <v>173542.90938007974</v>
      </c>
      <c r="W61" s="13">
        <v>173236.99622062905</v>
      </c>
      <c r="X61" s="13">
        <v>172908.45674966156</v>
      </c>
      <c r="Y61" s="13">
        <v>172598.85280399572</v>
      </c>
      <c r="Z61" s="13">
        <v>172270.44241828754</v>
      </c>
      <c r="AA61" s="13">
        <v>171947.06206582295</v>
      </c>
      <c r="AB61" s="13">
        <v>171617.67651144447</v>
      </c>
      <c r="AC61" s="13">
        <v>171289.23458975938</v>
      </c>
      <c r="AD61" s="13">
        <v>170954.05762746418</v>
      </c>
      <c r="AE61" s="13">
        <v>170619.61422240009</v>
      </c>
      <c r="AF61" s="13">
        <v>170281.24900159388</v>
      </c>
      <c r="AG61" s="13">
        <v>169941.04230057186</v>
      </c>
      <c r="AH61" s="13">
        <v>169597.87002790652</v>
      </c>
      <c r="AI61" s="13">
        <v>169253.20062801384</v>
      </c>
      <c r="AJ61" s="13">
        <v>168905.61322311856</v>
      </c>
      <c r="AK61" s="13">
        <v>168556.08468592717</v>
      </c>
      <c r="AL61" s="13">
        <v>151700.47621733445</v>
      </c>
      <c r="AM61" s="13">
        <v>121360.38097386756</v>
      </c>
      <c r="AN61" s="13">
        <v>84952.26668170729</v>
      </c>
      <c r="AO61" s="13">
        <v>50971.360009024371</v>
      </c>
      <c r="AP61" s="13">
        <v>25485.680004512185</v>
      </c>
      <c r="AQ61" s="13">
        <v>10194.272001804875</v>
      </c>
      <c r="AR61" s="13">
        <v>3058.2816005414625</v>
      </c>
      <c r="AS61" s="13">
        <v>611.65632010829256</v>
      </c>
      <c r="AT61" s="13">
        <v>61.165632010829256</v>
      </c>
      <c r="AU61" s="13">
        <v>0</v>
      </c>
      <c r="AV61" s="13">
        <v>0</v>
      </c>
      <c r="AW61" s="13">
        <v>0</v>
      </c>
      <c r="AX61" s="13">
        <v>0</v>
      </c>
      <c r="AY61" s="13">
        <v>0</v>
      </c>
      <c r="AZ61" s="13">
        <v>0</v>
      </c>
    </row>
    <row r="62" spans="1:52" s="13" customFormat="1" x14ac:dyDescent="0.2">
      <c r="B62" s="13" t="s">
        <v>52</v>
      </c>
      <c r="D62" s="13">
        <v>6508.0025180554903</v>
      </c>
      <c r="E62" s="13">
        <v>13017.460831729528</v>
      </c>
      <c r="F62" s="13">
        <v>19524.835729001989</v>
      </c>
      <c r="G62" s="13">
        <v>26028.27675522392</v>
      </c>
      <c r="H62" s="13">
        <v>32525.966666490978</v>
      </c>
      <c r="I62" s="13">
        <v>39018.527459858909</v>
      </c>
      <c r="J62" s="13">
        <v>45508.162934680629</v>
      </c>
      <c r="K62" s="13">
        <v>51996.242595109637</v>
      </c>
      <c r="L62" s="13">
        <v>58484.896428651999</v>
      </c>
      <c r="M62" s="13">
        <v>64973.866180114164</v>
      </c>
      <c r="N62" s="13">
        <v>71462.896785399673</v>
      </c>
      <c r="O62" s="13">
        <v>77949.418347197367</v>
      </c>
      <c r="P62" s="13">
        <v>84431.675220270641</v>
      </c>
      <c r="Q62" s="13">
        <v>90908.70633592947</v>
      </c>
      <c r="R62" s="13">
        <v>97379.567495849114</v>
      </c>
      <c r="S62" s="13">
        <v>103396.10307443843</v>
      </c>
      <c r="T62" s="13">
        <v>103232.16781127432</v>
      </c>
      <c r="U62" s="13">
        <v>103066.27051321731</v>
      </c>
      <c r="V62" s="13">
        <v>102874.77352081343</v>
      </c>
      <c r="W62" s="13">
        <v>102693.43077907915</v>
      </c>
      <c r="X62" s="13">
        <v>102498.67535064272</v>
      </c>
      <c r="Y62" s="13">
        <v>102315.1447419575</v>
      </c>
      <c r="Z62" s="13">
        <v>102120.46583417442</v>
      </c>
      <c r="AA62" s="13">
        <v>101928.76868768934</v>
      </c>
      <c r="AB62" s="13">
        <v>101733.51170814026</v>
      </c>
      <c r="AC62" s="13">
        <v>101538.81410609599</v>
      </c>
      <c r="AD62" s="13">
        <v>101340.12402876187</v>
      </c>
      <c r="AE62" s="13">
        <v>101141.86879796967</v>
      </c>
      <c r="AF62" s="13">
        <v>100941.28874787081</v>
      </c>
      <c r="AG62" s="13">
        <v>100739.61708382577</v>
      </c>
      <c r="AH62" s="13">
        <v>100536.18745391359</v>
      </c>
      <c r="AI62" s="13">
        <v>100331.8703396035</v>
      </c>
      <c r="AJ62" s="13">
        <v>100125.82345652992</v>
      </c>
      <c r="AK62" s="13">
        <v>99918.625886597059</v>
      </c>
      <c r="AL62" s="13">
        <v>89926.763297937359</v>
      </c>
      <c r="AM62" s="13">
        <v>71941.410638349887</v>
      </c>
      <c r="AN62" s="13">
        <v>50358.98744684492</v>
      </c>
      <c r="AO62" s="13">
        <v>30215.392468106951</v>
      </c>
      <c r="AP62" s="13">
        <v>15107.696234053476</v>
      </c>
      <c r="AQ62" s="13">
        <v>6043.0784936213904</v>
      </c>
      <c r="AR62" s="13">
        <v>1812.923548086417</v>
      </c>
      <c r="AS62" s="13">
        <v>362.58470961728341</v>
      </c>
      <c r="AT62" s="13">
        <v>36.258470961728342</v>
      </c>
      <c r="AU62" s="13">
        <v>0</v>
      </c>
      <c r="AV62" s="13">
        <v>0</v>
      </c>
      <c r="AW62" s="13">
        <v>0</v>
      </c>
      <c r="AX62" s="13">
        <v>0</v>
      </c>
      <c r="AY62" s="13">
        <v>0</v>
      </c>
      <c r="AZ62" s="13">
        <v>0</v>
      </c>
    </row>
    <row r="63" spans="1:52" s="13" customFormat="1" x14ac:dyDescent="0.2">
      <c r="B63" s="13" t="s">
        <v>53</v>
      </c>
      <c r="D63" s="13">
        <v>688.31647109894777</v>
      </c>
      <c r="E63" s="13">
        <v>1376.7869138812223</v>
      </c>
      <c r="F63" s="13">
        <v>2065.037004900973</v>
      </c>
      <c r="G63" s="13">
        <v>2752.8710315089866</v>
      </c>
      <c r="H63" s="13">
        <v>3440.0967935781282</v>
      </c>
      <c r="I63" s="13">
        <v>4126.7800763961659</v>
      </c>
      <c r="J63" s="13">
        <v>4813.1539639837956</v>
      </c>
      <c r="K63" s="13">
        <v>5499.3633014395682</v>
      </c>
      <c r="L63" s="13">
        <v>6185.6333661015897</v>
      </c>
      <c r="M63" s="13">
        <v>6871.9368437051562</v>
      </c>
      <c r="N63" s="13">
        <v>7558.246757490765</v>
      </c>
      <c r="O63" s="13">
        <v>8244.2913032230317</v>
      </c>
      <c r="P63" s="13">
        <v>8929.8847957350536</v>
      </c>
      <c r="Q63" s="13">
        <v>9614.9255879534994</v>
      </c>
      <c r="R63" s="13">
        <v>10299.313817092958</v>
      </c>
      <c r="S63" s="13">
        <v>10935.650469730459</v>
      </c>
      <c r="T63" s="13">
        <v>10918.311917460889</v>
      </c>
      <c r="U63" s="13">
        <v>10900.765851299013</v>
      </c>
      <c r="V63" s="13">
        <v>10880.512242964995</v>
      </c>
      <c r="W63" s="13">
        <v>10861.332595184644</v>
      </c>
      <c r="X63" s="13">
        <v>10840.7343595729</v>
      </c>
      <c r="Y63" s="13">
        <v>10821.323312856433</v>
      </c>
      <c r="Z63" s="13">
        <v>10800.733170423193</v>
      </c>
      <c r="AA63" s="13">
        <v>10780.458392867058</v>
      </c>
      <c r="AB63" s="13">
        <v>10759.807110888019</v>
      </c>
      <c r="AC63" s="13">
        <v>10739.214991263181</v>
      </c>
      <c r="AD63" s="13">
        <v>10718.200608970985</v>
      </c>
      <c r="AE63" s="13">
        <v>10697.232218061916</v>
      </c>
      <c r="AF63" s="13">
        <v>10676.017943501654</v>
      </c>
      <c r="AG63" s="13">
        <v>10654.68821479749</v>
      </c>
      <c r="AH63" s="13">
        <v>10633.172555485799</v>
      </c>
      <c r="AI63" s="13">
        <v>10611.563031716121</v>
      </c>
      <c r="AJ63" s="13">
        <v>10589.770559595117</v>
      </c>
      <c r="AK63" s="13">
        <v>10567.85638550548</v>
      </c>
      <c r="AL63" s="13">
        <v>9511.0707469549325</v>
      </c>
      <c r="AM63" s="13">
        <v>7608.8565975639467</v>
      </c>
      <c r="AN63" s="13">
        <v>5326.1996182947623</v>
      </c>
      <c r="AO63" s="13">
        <v>3195.7197709768575</v>
      </c>
      <c r="AP63" s="13">
        <v>1597.8598854884287</v>
      </c>
      <c r="AQ63" s="13">
        <v>639.14395419537152</v>
      </c>
      <c r="AR63" s="13">
        <v>191.74318625861144</v>
      </c>
      <c r="AS63" s="13">
        <v>38.348637251722288</v>
      </c>
      <c r="AT63" s="13">
        <v>3.8348637251722288</v>
      </c>
      <c r="AU63" s="13">
        <v>0</v>
      </c>
      <c r="AV63" s="13">
        <v>0</v>
      </c>
      <c r="AW63" s="13">
        <v>0</v>
      </c>
      <c r="AX63" s="13">
        <v>0</v>
      </c>
      <c r="AY63" s="13">
        <v>0</v>
      </c>
      <c r="AZ63" s="13">
        <v>0</v>
      </c>
    </row>
    <row r="64" spans="1:52" s="13" customFormat="1" x14ac:dyDescent="0.2">
      <c r="B64" s="13" t="s">
        <v>54</v>
      </c>
      <c r="D64" s="13">
        <v>6362.019590127833</v>
      </c>
      <c r="E64" s="13">
        <v>12725.462320492432</v>
      </c>
      <c r="F64" s="13">
        <v>19086.868368184514</v>
      </c>
      <c r="G64" s="13">
        <v>25444.42878665026</v>
      </c>
      <c r="H64" s="13">
        <v>31796.367095120433</v>
      </c>
      <c r="I64" s="13">
        <v>38143.291338450988</v>
      </c>
      <c r="J64" s="13">
        <v>44487.355881920223</v>
      </c>
      <c r="K64" s="13">
        <v>50829.899509929208</v>
      </c>
      <c r="L64" s="13">
        <v>57173.004431604742</v>
      </c>
      <c r="M64" s="13">
        <v>63516.418184751848</v>
      </c>
      <c r="N64" s="13">
        <v>69859.891426692207</v>
      </c>
      <c r="O64" s="13">
        <v>76200.911906240784</v>
      </c>
      <c r="P64" s="13">
        <v>82537.763359558143</v>
      </c>
      <c r="Q64" s="13">
        <v>88869.506275970096</v>
      </c>
      <c r="R64" s="13">
        <v>95195.21763674359</v>
      </c>
      <c r="S64" s="13">
        <v>101076.79452757785</v>
      </c>
      <c r="T64" s="13">
        <v>100916.53654475296</v>
      </c>
      <c r="U64" s="13">
        <v>100754.36053801974</v>
      </c>
      <c r="V64" s="13">
        <v>100567.15907124955</v>
      </c>
      <c r="W64" s="13">
        <v>100389.88408215111</v>
      </c>
      <c r="X64" s="13">
        <v>100199.49727029006</v>
      </c>
      <c r="Y64" s="13">
        <v>100020.08349093086</v>
      </c>
      <c r="Z64" s="13">
        <v>99829.771483265766</v>
      </c>
      <c r="AA64" s="13">
        <v>99642.374352129729</v>
      </c>
      <c r="AB64" s="13">
        <v>99451.497239597273</v>
      </c>
      <c r="AC64" s="13">
        <v>99261.166957007474</v>
      </c>
      <c r="AD64" s="13">
        <v>99066.933755521037</v>
      </c>
      <c r="AE64" s="13">
        <v>98873.125646405228</v>
      </c>
      <c r="AF64" s="13">
        <v>98677.044866691722</v>
      </c>
      <c r="AG64" s="13">
        <v>98479.896959347083</v>
      </c>
      <c r="AH64" s="13">
        <v>98281.03051958725</v>
      </c>
      <c r="AI64" s="13">
        <v>98081.29650285434</v>
      </c>
      <c r="AJ64" s="13">
        <v>97879.871518312299</v>
      </c>
      <c r="AK64" s="13">
        <v>97677.321658307992</v>
      </c>
      <c r="AL64" s="13">
        <v>87909.5894924772</v>
      </c>
      <c r="AM64" s="13">
        <v>70327.671593981766</v>
      </c>
      <c r="AN64" s="13">
        <v>49229.370115787235</v>
      </c>
      <c r="AO64" s="13">
        <v>29537.622069472338</v>
      </c>
      <c r="AP64" s="13">
        <v>14768.811034736169</v>
      </c>
      <c r="AQ64" s="13">
        <v>5907.5244138944681</v>
      </c>
      <c r="AR64" s="13">
        <v>1772.2573241683403</v>
      </c>
      <c r="AS64" s="13">
        <v>354.45146483366807</v>
      </c>
      <c r="AT64" s="13">
        <v>35.445146483366806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</row>
    <row r="65" spans="2:52" s="13" customFormat="1" x14ac:dyDescent="0.2">
      <c r="B65" s="13" t="s">
        <v>55</v>
      </c>
      <c r="D65" s="13">
        <v>6508.0025180554903</v>
      </c>
      <c r="E65" s="13">
        <v>13017.460831729528</v>
      </c>
      <c r="F65" s="13">
        <v>19524.835729001989</v>
      </c>
      <c r="G65" s="13">
        <v>26028.27675522392</v>
      </c>
      <c r="H65" s="13">
        <v>32525.966666490978</v>
      </c>
      <c r="I65" s="13">
        <v>39018.527459858909</v>
      </c>
      <c r="J65" s="13">
        <v>45508.162934680629</v>
      </c>
      <c r="K65" s="13">
        <v>51996.242595109637</v>
      </c>
      <c r="L65" s="13">
        <v>58484.896428651999</v>
      </c>
      <c r="M65" s="13">
        <v>64973.866180114164</v>
      </c>
      <c r="N65" s="13">
        <v>71462.896785399673</v>
      </c>
      <c r="O65" s="13">
        <v>77949.418347197367</v>
      </c>
      <c r="P65" s="13">
        <v>84431.675220270641</v>
      </c>
      <c r="Q65" s="13">
        <v>90908.70633592947</v>
      </c>
      <c r="R65" s="13">
        <v>97379.567495849114</v>
      </c>
      <c r="S65" s="13">
        <v>103396.10307443843</v>
      </c>
      <c r="T65" s="13">
        <v>103232.16781127432</v>
      </c>
      <c r="U65" s="13">
        <v>103066.27051321731</v>
      </c>
      <c r="V65" s="13">
        <v>102874.77352081343</v>
      </c>
      <c r="W65" s="13">
        <v>102693.43077907915</v>
      </c>
      <c r="X65" s="13">
        <v>102498.67535064272</v>
      </c>
      <c r="Y65" s="13">
        <v>102315.1447419575</v>
      </c>
      <c r="Z65" s="13">
        <v>102120.46583417442</v>
      </c>
      <c r="AA65" s="13">
        <v>101928.76868768934</v>
      </c>
      <c r="AB65" s="13">
        <v>101733.51170814026</v>
      </c>
      <c r="AC65" s="13">
        <v>101538.81410609599</v>
      </c>
      <c r="AD65" s="13">
        <v>101340.12402876187</v>
      </c>
      <c r="AE65" s="13">
        <v>101141.86879796967</v>
      </c>
      <c r="AF65" s="13">
        <v>100941.28874787081</v>
      </c>
      <c r="AG65" s="13">
        <v>100739.61708382577</v>
      </c>
      <c r="AH65" s="13">
        <v>100536.18745391359</v>
      </c>
      <c r="AI65" s="13">
        <v>100331.8703396035</v>
      </c>
      <c r="AJ65" s="13">
        <v>100125.82345652992</v>
      </c>
      <c r="AK65" s="13">
        <v>99918.625886597059</v>
      </c>
      <c r="AL65" s="13">
        <v>89926.763297937359</v>
      </c>
      <c r="AM65" s="13">
        <v>71941.410638349887</v>
      </c>
      <c r="AN65" s="13">
        <v>50358.98744684492</v>
      </c>
      <c r="AO65" s="13">
        <v>30215.392468106951</v>
      </c>
      <c r="AP65" s="13">
        <v>15107.696234053476</v>
      </c>
      <c r="AQ65" s="13">
        <v>6043.0784936213904</v>
      </c>
      <c r="AR65" s="13">
        <v>1812.923548086417</v>
      </c>
      <c r="AS65" s="13">
        <v>362.58470961728341</v>
      </c>
      <c r="AT65" s="13">
        <v>36.258470961728342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0</v>
      </c>
    </row>
    <row r="66" spans="2:52" s="13" customFormat="1" x14ac:dyDescent="0.2">
      <c r="B66" s="13" t="s">
        <v>56</v>
      </c>
      <c r="D66" s="13">
        <v>688.31647109894777</v>
      </c>
      <c r="E66" s="13">
        <v>1376.7869138812223</v>
      </c>
      <c r="F66" s="13">
        <v>2065.037004900973</v>
      </c>
      <c r="G66" s="13">
        <v>2752.8710315089866</v>
      </c>
      <c r="H66" s="13">
        <v>3440.0967935781282</v>
      </c>
      <c r="I66" s="13">
        <v>4126.7800763961659</v>
      </c>
      <c r="J66" s="13">
        <v>4813.1539639837956</v>
      </c>
      <c r="K66" s="13">
        <v>5499.3633014395682</v>
      </c>
      <c r="L66" s="13">
        <v>6185.6333661015897</v>
      </c>
      <c r="M66" s="13">
        <v>6871.9368437051562</v>
      </c>
      <c r="N66" s="13">
        <v>7558.246757490765</v>
      </c>
      <c r="O66" s="13">
        <v>8244.2913032230317</v>
      </c>
      <c r="P66" s="13">
        <v>8929.8847957350536</v>
      </c>
      <c r="Q66" s="13">
        <v>9614.9255879534994</v>
      </c>
      <c r="R66" s="13">
        <v>10299.313817092958</v>
      </c>
      <c r="S66" s="13">
        <v>10935.650469730459</v>
      </c>
      <c r="T66" s="13">
        <v>10918.311917460889</v>
      </c>
      <c r="U66" s="13">
        <v>10900.765851299013</v>
      </c>
      <c r="V66" s="13">
        <v>10880.512242964995</v>
      </c>
      <c r="W66" s="13">
        <v>10861.332595184644</v>
      </c>
      <c r="X66" s="13">
        <v>10840.7343595729</v>
      </c>
      <c r="Y66" s="13">
        <v>10821.323312856433</v>
      </c>
      <c r="Z66" s="13">
        <v>10800.733170423193</v>
      </c>
      <c r="AA66" s="13">
        <v>10780.458392867058</v>
      </c>
      <c r="AB66" s="13">
        <v>10759.807110888019</v>
      </c>
      <c r="AC66" s="13">
        <v>10739.214991263181</v>
      </c>
      <c r="AD66" s="13">
        <v>10718.200608970985</v>
      </c>
      <c r="AE66" s="13">
        <v>10697.232218061916</v>
      </c>
      <c r="AF66" s="13">
        <v>10676.017943501654</v>
      </c>
      <c r="AG66" s="13">
        <v>10654.68821479749</v>
      </c>
      <c r="AH66" s="13">
        <v>10633.172555485799</v>
      </c>
      <c r="AI66" s="13">
        <v>10611.563031716121</v>
      </c>
      <c r="AJ66" s="13">
        <v>10589.770559595117</v>
      </c>
      <c r="AK66" s="13">
        <v>10567.85638550548</v>
      </c>
      <c r="AL66" s="13">
        <v>9511.0707469549325</v>
      </c>
      <c r="AM66" s="13">
        <v>7608.8565975639467</v>
      </c>
      <c r="AN66" s="13">
        <v>5326.1996182947623</v>
      </c>
      <c r="AO66" s="13">
        <v>3195.7197709768575</v>
      </c>
      <c r="AP66" s="13">
        <v>1597.8598854884287</v>
      </c>
      <c r="AQ66" s="13">
        <v>639.14395419537152</v>
      </c>
      <c r="AR66" s="13">
        <v>191.74318625861144</v>
      </c>
      <c r="AS66" s="13">
        <v>38.348637251722288</v>
      </c>
      <c r="AT66" s="13">
        <v>3.8348637251722288</v>
      </c>
      <c r="AU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</row>
    <row r="67" spans="2:52" s="13" customFormat="1" x14ac:dyDescent="0.2">
      <c r="B67" s="13" t="s">
        <v>57</v>
      </c>
      <c r="D67" s="13">
        <v>6362.019590127833</v>
      </c>
      <c r="E67" s="13">
        <v>12725.462320492432</v>
      </c>
      <c r="F67" s="13">
        <v>19086.868368184514</v>
      </c>
      <c r="G67" s="13">
        <v>25444.42878665026</v>
      </c>
      <c r="H67" s="13">
        <v>31796.367095120433</v>
      </c>
      <c r="I67" s="13">
        <v>38143.291338450988</v>
      </c>
      <c r="J67" s="13">
        <v>44487.355881920223</v>
      </c>
      <c r="K67" s="13">
        <v>50829.899509929208</v>
      </c>
      <c r="L67" s="13">
        <v>57173.004431604742</v>
      </c>
      <c r="M67" s="13">
        <v>63516.418184751848</v>
      </c>
      <c r="N67" s="13">
        <v>69859.891426692207</v>
      </c>
      <c r="O67" s="13">
        <v>76200.911906240784</v>
      </c>
      <c r="P67" s="13">
        <v>82537.763359558143</v>
      </c>
      <c r="Q67" s="13">
        <v>88869.506275970096</v>
      </c>
      <c r="R67" s="13">
        <v>95195.21763674359</v>
      </c>
      <c r="S67" s="13">
        <v>101076.79452757785</v>
      </c>
      <c r="T67" s="13">
        <v>100916.53654475296</v>
      </c>
      <c r="U67" s="13">
        <v>100754.36053801974</v>
      </c>
      <c r="V67" s="13">
        <v>100567.15907124955</v>
      </c>
      <c r="W67" s="13">
        <v>100389.88408215111</v>
      </c>
      <c r="X67" s="13">
        <v>100199.49727029006</v>
      </c>
      <c r="Y67" s="13">
        <v>100020.08349093086</v>
      </c>
      <c r="Z67" s="13">
        <v>99829.771483265766</v>
      </c>
      <c r="AA67" s="13">
        <v>99642.374352129729</v>
      </c>
      <c r="AB67" s="13">
        <v>99451.497239597273</v>
      </c>
      <c r="AC67" s="13">
        <v>99261.166957007474</v>
      </c>
      <c r="AD67" s="13">
        <v>99066.933755521037</v>
      </c>
      <c r="AE67" s="13">
        <v>98873.125646405228</v>
      </c>
      <c r="AF67" s="13">
        <v>98677.044866691722</v>
      </c>
      <c r="AG67" s="13">
        <v>98479.896959347083</v>
      </c>
      <c r="AH67" s="13">
        <v>98281.03051958725</v>
      </c>
      <c r="AI67" s="13">
        <v>98081.29650285434</v>
      </c>
      <c r="AJ67" s="13">
        <v>97879.871518312299</v>
      </c>
      <c r="AK67" s="13">
        <v>97677.321658307992</v>
      </c>
      <c r="AL67" s="13">
        <v>87909.5894924772</v>
      </c>
      <c r="AM67" s="13">
        <v>70327.671593981766</v>
      </c>
      <c r="AN67" s="13">
        <v>49229.370115787235</v>
      </c>
      <c r="AO67" s="13">
        <v>29537.622069472338</v>
      </c>
      <c r="AP67" s="13">
        <v>14768.811034736169</v>
      </c>
      <c r="AQ67" s="13">
        <v>5907.5244138944681</v>
      </c>
      <c r="AR67" s="13">
        <v>1772.2573241683403</v>
      </c>
      <c r="AS67" s="13">
        <v>354.45146483366807</v>
      </c>
      <c r="AT67" s="13">
        <v>35.445146483366806</v>
      </c>
      <c r="AU67" s="13">
        <v>0</v>
      </c>
      <c r="AV67" s="13">
        <v>0</v>
      </c>
      <c r="AW67" s="13">
        <v>0</v>
      </c>
      <c r="AX67" s="13">
        <v>0</v>
      </c>
      <c r="AY67" s="13">
        <v>0</v>
      </c>
      <c r="AZ67" s="13">
        <v>0</v>
      </c>
    </row>
    <row r="68" spans="2:52" s="13" customFormat="1" x14ac:dyDescent="0.2">
      <c r="B68" s="13" t="s">
        <v>61</v>
      </c>
      <c r="D68" s="13">
        <v>293.32568146268335</v>
      </c>
      <c r="E68" s="13">
        <v>586.71697787260985</v>
      </c>
      <c r="F68" s="13">
        <v>880.01437150145011</v>
      </c>
      <c r="G68" s="13">
        <v>1173.1344595125554</v>
      </c>
      <c r="H68" s="13">
        <v>1465.9953359286087</v>
      </c>
      <c r="I68" s="13">
        <v>1758.6250351134163</v>
      </c>
      <c r="J68" s="13">
        <v>2051.122885692806</v>
      </c>
      <c r="K68" s="13">
        <v>2343.5506133249924</v>
      </c>
      <c r="L68" s="13">
        <v>2636.0042198223582</v>
      </c>
      <c r="M68" s="13">
        <v>2928.4720652261863</v>
      </c>
      <c r="N68" s="13">
        <v>3220.9426534054132</v>
      </c>
      <c r="O68" s="13">
        <v>3508.2900207700422</v>
      </c>
      <c r="P68" s="13">
        <v>3505.9834278217195</v>
      </c>
      <c r="Q68" s="13">
        <v>3503.1570327479681</v>
      </c>
      <c r="R68" s="13">
        <v>3499.819960028462</v>
      </c>
      <c r="S68" s="13">
        <v>3495.1660256837167</v>
      </c>
      <c r="T68" s="13">
        <v>3489.6244148764886</v>
      </c>
      <c r="U68" s="13">
        <v>3484.0164801218853</v>
      </c>
      <c r="V68" s="13">
        <v>3477.5431821738102</v>
      </c>
      <c r="W68" s="13">
        <v>3471.4131349953627</v>
      </c>
      <c r="X68" s="13">
        <v>3464.8296900051923</v>
      </c>
      <c r="Y68" s="13">
        <v>3458.625684930767</v>
      </c>
      <c r="Z68" s="13">
        <v>3452.044826618237</v>
      </c>
      <c r="AA68" s="13">
        <v>3445.5647627309868</v>
      </c>
      <c r="AB68" s="13">
        <v>3438.964363480869</v>
      </c>
      <c r="AC68" s="13">
        <v>3432.3828732340135</v>
      </c>
      <c r="AD68" s="13">
        <v>3425.6664227364672</v>
      </c>
      <c r="AE68" s="13">
        <v>3418.9646716406828</v>
      </c>
      <c r="AF68" s="13">
        <v>3412.184333158963</v>
      </c>
      <c r="AG68" s="13">
        <v>3405.3670941378182</v>
      </c>
      <c r="AH68" s="13">
        <v>3398.4904294479065</v>
      </c>
      <c r="AI68" s="13">
        <v>3391.5837645430574</v>
      </c>
      <c r="AJ68" s="13">
        <v>3384.6186271345587</v>
      </c>
      <c r="AK68" s="13">
        <v>3377.6145923063582</v>
      </c>
      <c r="AL68" s="13">
        <v>3039.8531330757223</v>
      </c>
      <c r="AM68" s="13">
        <v>2431.882506460578</v>
      </c>
      <c r="AN68" s="13">
        <v>1702.3177545224046</v>
      </c>
      <c r="AO68" s="13">
        <v>1021.3906527134427</v>
      </c>
      <c r="AP68" s="13">
        <v>510.69532635672135</v>
      </c>
      <c r="AQ68" s="13">
        <v>204.27813054268856</v>
      </c>
      <c r="AR68" s="13">
        <v>61.283439162806566</v>
      </c>
      <c r="AS68" s="13">
        <v>12.256687832561314</v>
      </c>
      <c r="AT68" s="13">
        <v>1.2256687832561315</v>
      </c>
      <c r="AU68" s="13">
        <v>0</v>
      </c>
      <c r="AV68" s="13">
        <v>0</v>
      </c>
      <c r="AW68" s="13">
        <v>0</v>
      </c>
      <c r="AX68" s="13">
        <v>0</v>
      </c>
      <c r="AY68" s="13">
        <v>0</v>
      </c>
      <c r="AZ68" s="13">
        <v>0</v>
      </c>
    </row>
    <row r="69" spans="2:52" s="13" customFormat="1" x14ac:dyDescent="0.2">
      <c r="B69" s="13" t="s">
        <v>63</v>
      </c>
      <c r="D69" s="13">
        <v>198.61596280140458</v>
      </c>
      <c r="E69" s="13">
        <v>397.27635463423883</v>
      </c>
      <c r="F69" s="13">
        <v>595.87316324728079</v>
      </c>
      <c r="G69" s="13">
        <v>794.34991511724832</v>
      </c>
      <c r="H69" s="13">
        <v>992.65115027056208</v>
      </c>
      <c r="I69" s="13">
        <v>1190.7958512665778</v>
      </c>
      <c r="J69" s="13">
        <v>1388.8512752597121</v>
      </c>
      <c r="K69" s="13">
        <v>1586.8592177755897</v>
      </c>
      <c r="L69" s="13">
        <v>1784.8846833249029</v>
      </c>
      <c r="M69" s="13">
        <v>1980.3510696257833</v>
      </c>
      <c r="N69" s="13">
        <v>1980.3696414389935</v>
      </c>
      <c r="O69" s="13">
        <v>1979.603913265626</v>
      </c>
      <c r="P69" s="13">
        <v>1978.3023844867118</v>
      </c>
      <c r="Q69" s="13">
        <v>1976.7075497622998</v>
      </c>
      <c r="R69" s="13">
        <v>1974.8245577133882</v>
      </c>
      <c r="S69" s="13">
        <v>1972.1985072482339</v>
      </c>
      <c r="T69" s="13">
        <v>1969.0715723668989</v>
      </c>
      <c r="U69" s="13">
        <v>1965.9072132290207</v>
      </c>
      <c r="V69" s="13">
        <v>1962.2545602630805</v>
      </c>
      <c r="W69" s="13">
        <v>1958.7955915600617</v>
      </c>
      <c r="X69" s="13">
        <v>1955.080786515965</v>
      </c>
      <c r="Y69" s="13">
        <v>1951.5800859893434</v>
      </c>
      <c r="Z69" s="13">
        <v>1947.866740515906</v>
      </c>
      <c r="AA69" s="13">
        <v>1944.2102697699111</v>
      </c>
      <c r="AB69" s="13">
        <v>1940.4858980368749</v>
      </c>
      <c r="AC69" s="13">
        <v>1936.7721959852597</v>
      </c>
      <c r="AD69" s="13">
        <v>1932.9823406399257</v>
      </c>
      <c r="AE69" s="13">
        <v>1929.2007796468483</v>
      </c>
      <c r="AF69" s="13">
        <v>1925.3748745728055</v>
      </c>
      <c r="AG69" s="13">
        <v>1921.528147830139</v>
      </c>
      <c r="AH69" s="13">
        <v>1917.6478892854432</v>
      </c>
      <c r="AI69" s="13">
        <v>1913.7507026810551</v>
      </c>
      <c r="AJ69" s="13">
        <v>1909.8205221119838</v>
      </c>
      <c r="AK69" s="13">
        <v>1905.8683931054115</v>
      </c>
      <c r="AL69" s="13">
        <v>1715.2815537948704</v>
      </c>
      <c r="AM69" s="13">
        <v>1372.2252430358965</v>
      </c>
      <c r="AN69" s="13">
        <v>960.55767012512752</v>
      </c>
      <c r="AO69" s="13">
        <v>576.33460207507653</v>
      </c>
      <c r="AP69" s="13">
        <v>288.16730103753827</v>
      </c>
      <c r="AQ69" s="13">
        <v>115.26692041501531</v>
      </c>
      <c r="AR69" s="13">
        <v>34.580076124504593</v>
      </c>
      <c r="AS69" s="13">
        <v>6.916015224900919</v>
      </c>
      <c r="AT69" s="13">
        <v>0.69160152249009199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</row>
    <row r="70" spans="2:52" s="13" customFormat="1" x14ac:dyDescent="0.2">
      <c r="B70" s="13" t="s">
        <v>61</v>
      </c>
      <c r="D70" s="13">
        <v>198.61596280140458</v>
      </c>
      <c r="E70" s="13">
        <v>397.27635463423883</v>
      </c>
      <c r="F70" s="13">
        <v>595.87316324728079</v>
      </c>
      <c r="G70" s="13">
        <v>794.34991511724832</v>
      </c>
      <c r="H70" s="13">
        <v>992.65115027056208</v>
      </c>
      <c r="I70" s="13">
        <v>1190.7958512665778</v>
      </c>
      <c r="J70" s="13">
        <v>1388.8512752597121</v>
      </c>
      <c r="K70" s="13">
        <v>1586.8592177755897</v>
      </c>
      <c r="L70" s="13">
        <v>1784.8846833249029</v>
      </c>
      <c r="M70" s="13">
        <v>1980.3510696257833</v>
      </c>
      <c r="N70" s="13">
        <v>1980.3696414389935</v>
      </c>
      <c r="O70" s="13">
        <v>1979.603913265626</v>
      </c>
      <c r="P70" s="13">
        <v>1978.3023844867118</v>
      </c>
      <c r="Q70" s="13">
        <v>1976.7075497622998</v>
      </c>
      <c r="R70" s="13">
        <v>1974.8245577133882</v>
      </c>
      <c r="S70" s="13">
        <v>1972.1985072482339</v>
      </c>
      <c r="T70" s="13">
        <v>1969.0715723668989</v>
      </c>
      <c r="U70" s="13">
        <v>1965.9072132290207</v>
      </c>
      <c r="V70" s="13">
        <v>1962.2545602630805</v>
      </c>
      <c r="W70" s="13">
        <v>1958.7955915600617</v>
      </c>
      <c r="X70" s="13">
        <v>1955.080786515965</v>
      </c>
      <c r="Y70" s="13">
        <v>1951.5800859893434</v>
      </c>
      <c r="Z70" s="13">
        <v>1947.866740515906</v>
      </c>
      <c r="AA70" s="13">
        <v>1944.2102697699111</v>
      </c>
      <c r="AB70" s="13">
        <v>1940.4858980368749</v>
      </c>
      <c r="AC70" s="13">
        <v>1936.7721959852597</v>
      </c>
      <c r="AD70" s="13">
        <v>1932.9823406399257</v>
      </c>
      <c r="AE70" s="13">
        <v>1929.2007796468483</v>
      </c>
      <c r="AF70" s="13">
        <v>1925.3748745728055</v>
      </c>
      <c r="AG70" s="13">
        <v>1921.528147830139</v>
      </c>
      <c r="AH70" s="13">
        <v>1917.6478892854432</v>
      </c>
      <c r="AI70" s="13">
        <v>1913.7507026810551</v>
      </c>
      <c r="AJ70" s="13">
        <v>1909.8205221119838</v>
      </c>
      <c r="AK70" s="13">
        <v>1905.8683931054115</v>
      </c>
      <c r="AL70" s="13">
        <v>1715.2815537948704</v>
      </c>
      <c r="AM70" s="13">
        <v>1372.2252430358965</v>
      </c>
      <c r="AN70" s="13">
        <v>960.55767012512752</v>
      </c>
      <c r="AO70" s="13">
        <v>576.33460207507653</v>
      </c>
      <c r="AP70" s="13">
        <v>288.16730103753827</v>
      </c>
      <c r="AQ70" s="13">
        <v>115.26692041501531</v>
      </c>
      <c r="AR70" s="13">
        <v>34.580076124504593</v>
      </c>
      <c r="AS70" s="13">
        <v>6.916015224900919</v>
      </c>
      <c r="AT70" s="13">
        <v>0.69160152249009199</v>
      </c>
      <c r="AU70" s="13">
        <v>0</v>
      </c>
      <c r="AV70" s="13">
        <v>0</v>
      </c>
      <c r="AW70" s="13">
        <v>0</v>
      </c>
      <c r="AX70" s="13">
        <v>0</v>
      </c>
      <c r="AY70" s="13">
        <v>0</v>
      </c>
      <c r="AZ70" s="13">
        <v>0</v>
      </c>
    </row>
    <row r="71" spans="2:52" s="13" customFormat="1" x14ac:dyDescent="0.2">
      <c r="B71" s="13" t="s">
        <v>63</v>
      </c>
      <c r="D71" s="13">
        <v>206.87646041699719</v>
      </c>
      <c r="E71" s="13">
        <v>413.79919768220088</v>
      </c>
      <c r="F71" s="13">
        <v>620.65570728238185</v>
      </c>
      <c r="G71" s="13">
        <v>827.38716694344362</v>
      </c>
      <c r="H71" s="13">
        <v>1033.9358100948291</v>
      </c>
      <c r="I71" s="13">
        <v>1240.3214087862455</v>
      </c>
      <c r="J71" s="13">
        <v>1446.6140174173856</v>
      </c>
      <c r="K71" s="13">
        <v>1652.8571698023525</v>
      </c>
      <c r="L71" s="13">
        <v>1859.1185740089848</v>
      </c>
      <c r="M71" s="13">
        <v>2062.7144660917415</v>
      </c>
      <c r="N71" s="13">
        <v>2062.7338103122479</v>
      </c>
      <c r="O71" s="13">
        <v>2061.9362352738999</v>
      </c>
      <c r="P71" s="13">
        <v>2060.5805755217084</v>
      </c>
      <c r="Q71" s="13">
        <v>2058.9194111415504</v>
      </c>
      <c r="R71" s="13">
        <v>2056.9581048871196</v>
      </c>
      <c r="S71" s="13">
        <v>2054.2228361934808</v>
      </c>
      <c r="T71" s="13">
        <v>2050.9658511501802</v>
      </c>
      <c r="U71" s="13">
        <v>2047.6698853642527</v>
      </c>
      <c r="V71" s="13">
        <v>2043.8653174631277</v>
      </c>
      <c r="W71" s="13">
        <v>2040.2624892116578</v>
      </c>
      <c r="X71" s="13">
        <v>2036.3931843087566</v>
      </c>
      <c r="Y71" s="13">
        <v>2032.7468885945925</v>
      </c>
      <c r="Z71" s="13">
        <v>2028.8791039663331</v>
      </c>
      <c r="AA71" s="13">
        <v>2025.0705595025324</v>
      </c>
      <c r="AB71" s="13">
        <v>2021.1912900292218</v>
      </c>
      <c r="AC71" s="13">
        <v>2017.323133992591</v>
      </c>
      <c r="AD71" s="13">
        <v>2013.3756574238571</v>
      </c>
      <c r="AE71" s="13">
        <v>2009.4368201719835</v>
      </c>
      <c r="AF71" s="13">
        <v>2005.4517945554837</v>
      </c>
      <c r="AG71" s="13">
        <v>2001.4450812909008</v>
      </c>
      <c r="AH71" s="13">
        <v>1997.4034416265599</v>
      </c>
      <c r="AI71" s="13">
        <v>1993.3441698594331</v>
      </c>
      <c r="AJ71" s="13">
        <v>1989.2505318987114</v>
      </c>
      <c r="AK71" s="13">
        <v>1985.1340326583736</v>
      </c>
      <c r="AL71" s="13">
        <v>1786.6206293925363</v>
      </c>
      <c r="AM71" s="13">
        <v>1429.2965035140292</v>
      </c>
      <c r="AN71" s="13">
        <v>1000.5075524598203</v>
      </c>
      <c r="AO71" s="13">
        <v>600.30453147589219</v>
      </c>
      <c r="AP71" s="13">
        <v>300.1522657379461</v>
      </c>
      <c r="AQ71" s="13">
        <v>120.06090629517844</v>
      </c>
      <c r="AR71" s="13">
        <v>36.018271888553528</v>
      </c>
      <c r="AS71" s="13">
        <v>7.2036543777107056</v>
      </c>
      <c r="AT71" s="13">
        <v>0.72036543777107065</v>
      </c>
      <c r="AU71" s="13">
        <v>0</v>
      </c>
      <c r="AV71" s="13">
        <v>0</v>
      </c>
      <c r="AW71" s="13">
        <v>0</v>
      </c>
      <c r="AX71" s="13">
        <v>0</v>
      </c>
      <c r="AY71" s="13">
        <v>0</v>
      </c>
      <c r="AZ71" s="13">
        <v>0</v>
      </c>
    </row>
    <row r="72" spans="2:52" s="13" customFormat="1" x14ac:dyDescent="0.2">
      <c r="B72" s="13" t="s">
        <v>61</v>
      </c>
      <c r="D72" s="13">
        <v>206.87646041699719</v>
      </c>
      <c r="E72" s="13">
        <v>413.79919768220088</v>
      </c>
      <c r="F72" s="13">
        <v>620.65570728238185</v>
      </c>
      <c r="G72" s="13">
        <v>827.38716694344362</v>
      </c>
      <c r="H72" s="13">
        <v>1033.9358100948291</v>
      </c>
      <c r="I72" s="13">
        <v>1240.3214087862455</v>
      </c>
      <c r="J72" s="13">
        <v>1446.6140174173856</v>
      </c>
      <c r="K72" s="13">
        <v>1652.8571698023525</v>
      </c>
      <c r="L72" s="13">
        <v>1859.1185740089848</v>
      </c>
      <c r="M72" s="13">
        <v>2062.7144660917415</v>
      </c>
      <c r="N72" s="13">
        <v>2062.7338103122479</v>
      </c>
      <c r="O72" s="13">
        <v>2061.9362352738999</v>
      </c>
      <c r="P72" s="13">
        <v>2060.5805755217084</v>
      </c>
      <c r="Q72" s="13">
        <v>2058.9194111415504</v>
      </c>
      <c r="R72" s="13">
        <v>2056.9581048871196</v>
      </c>
      <c r="S72" s="13">
        <v>2054.2228361934808</v>
      </c>
      <c r="T72" s="13">
        <v>2050.9658511501802</v>
      </c>
      <c r="U72" s="13">
        <v>2047.6698853642527</v>
      </c>
      <c r="V72" s="13">
        <v>2043.8653174631277</v>
      </c>
      <c r="W72" s="13">
        <v>2040.2624892116578</v>
      </c>
      <c r="X72" s="13">
        <v>2036.3931843087566</v>
      </c>
      <c r="Y72" s="13">
        <v>2032.7468885945925</v>
      </c>
      <c r="Z72" s="13">
        <v>2028.8791039663331</v>
      </c>
      <c r="AA72" s="13">
        <v>2025.0705595025324</v>
      </c>
      <c r="AB72" s="13">
        <v>2021.1912900292218</v>
      </c>
      <c r="AC72" s="13">
        <v>2017.323133992591</v>
      </c>
      <c r="AD72" s="13">
        <v>2013.3756574238571</v>
      </c>
      <c r="AE72" s="13">
        <v>2009.4368201719835</v>
      </c>
      <c r="AF72" s="13">
        <v>2005.4517945554837</v>
      </c>
      <c r="AG72" s="13">
        <v>2001.4450812909008</v>
      </c>
      <c r="AH72" s="13">
        <v>1997.4034416265599</v>
      </c>
      <c r="AI72" s="13">
        <v>1993.3441698594331</v>
      </c>
      <c r="AJ72" s="13">
        <v>1989.2505318987114</v>
      </c>
      <c r="AK72" s="13">
        <v>1985.1340326583736</v>
      </c>
      <c r="AL72" s="13">
        <v>1786.6206293925363</v>
      </c>
      <c r="AM72" s="13">
        <v>1429.2965035140292</v>
      </c>
      <c r="AN72" s="13">
        <v>1000.5075524598203</v>
      </c>
      <c r="AO72" s="13">
        <v>600.30453147589219</v>
      </c>
      <c r="AP72" s="13">
        <v>300.1522657379461</v>
      </c>
      <c r="AQ72" s="13">
        <v>120.06090629517844</v>
      </c>
      <c r="AR72" s="13">
        <v>36.018271888553528</v>
      </c>
      <c r="AS72" s="13">
        <v>7.2036543777107056</v>
      </c>
      <c r="AT72" s="13">
        <v>0.72036543777107065</v>
      </c>
      <c r="AU72" s="13">
        <v>0</v>
      </c>
      <c r="AV72" s="13">
        <v>0</v>
      </c>
      <c r="AW72" s="13">
        <v>0</v>
      </c>
      <c r="AX72" s="13">
        <v>0</v>
      </c>
      <c r="AY72" s="13">
        <v>0</v>
      </c>
      <c r="AZ72" s="13">
        <v>0</v>
      </c>
    </row>
    <row r="73" spans="2:52" s="13" customFormat="1" x14ac:dyDescent="0.2">
      <c r="B73" s="13" t="s">
        <v>63</v>
      </c>
      <c r="D73" s="13">
        <v>9.5027676412371154</v>
      </c>
      <c r="E73" s="13">
        <v>19.007660986552832</v>
      </c>
      <c r="F73" s="13">
        <v>28.509512196910983</v>
      </c>
      <c r="G73" s="13">
        <v>38.005619300314649</v>
      </c>
      <c r="H73" s="13">
        <v>47.493328817985585</v>
      </c>
      <c r="I73" s="13">
        <v>56.973548969224233</v>
      </c>
      <c r="J73" s="13">
        <v>66.44949766814797</v>
      </c>
      <c r="K73" s="13">
        <v>75.923174618923824</v>
      </c>
      <c r="L73" s="13">
        <v>85.397689958078729</v>
      </c>
      <c r="M73" s="13">
        <v>94.749766319367168</v>
      </c>
      <c r="N73" s="13">
        <v>94.750654886545362</v>
      </c>
      <c r="O73" s="13">
        <v>94.71401867259145</v>
      </c>
      <c r="P73" s="13">
        <v>94.651747114001907</v>
      </c>
      <c r="Q73" s="13">
        <v>94.575442351793953</v>
      </c>
      <c r="R73" s="13">
        <v>94.485350721399683</v>
      </c>
      <c r="S73" s="13">
        <v>94.359707510086011</v>
      </c>
      <c r="T73" s="13">
        <v>94.210099516914212</v>
      </c>
      <c r="U73" s="13">
        <v>94.058700962656275</v>
      </c>
      <c r="V73" s="13">
        <v>93.883940022398363</v>
      </c>
      <c r="W73" s="13">
        <v>93.718445892926169</v>
      </c>
      <c r="X73" s="13">
        <v>93.540711290587851</v>
      </c>
      <c r="Y73" s="13">
        <v>93.373220504767659</v>
      </c>
      <c r="Z73" s="13">
        <v>93.195555735491311</v>
      </c>
      <c r="AA73" s="13">
        <v>93.020612133798451</v>
      </c>
      <c r="AB73" s="13">
        <v>92.842419813858783</v>
      </c>
      <c r="AC73" s="13">
        <v>92.664737984123008</v>
      </c>
      <c r="AD73" s="13">
        <v>92.483412605071692</v>
      </c>
      <c r="AE73" s="13">
        <v>92.302484068757053</v>
      </c>
      <c r="AF73" s="13">
        <v>92.119433892813177</v>
      </c>
      <c r="AG73" s="13">
        <v>91.935387505507236</v>
      </c>
      <c r="AH73" s="13">
        <v>91.749736791344631</v>
      </c>
      <c r="AI73" s="13">
        <v>91.563276155282509</v>
      </c>
      <c r="AJ73" s="13">
        <v>91.375236925156102</v>
      </c>
      <c r="AK73" s="13">
        <v>91.186147573485002</v>
      </c>
      <c r="AL73" s="13">
        <v>82.067532816136506</v>
      </c>
      <c r="AM73" s="13">
        <v>65.654026252909205</v>
      </c>
      <c r="AN73" s="13">
        <v>45.957818377036439</v>
      </c>
      <c r="AO73" s="13">
        <v>27.574691026221863</v>
      </c>
      <c r="AP73" s="13">
        <v>13.787345513110932</v>
      </c>
      <c r="AQ73" s="13">
        <v>5.5149382052443734</v>
      </c>
      <c r="AR73" s="13">
        <v>1.6544814615733119</v>
      </c>
      <c r="AS73" s="13">
        <v>0.33089629231466239</v>
      </c>
      <c r="AT73" s="13">
        <v>3.3089629231466237E-2</v>
      </c>
      <c r="AU73" s="13">
        <v>0</v>
      </c>
      <c r="AV73" s="13">
        <v>0</v>
      </c>
      <c r="AW73" s="13">
        <v>0</v>
      </c>
      <c r="AX73" s="13">
        <v>0</v>
      </c>
      <c r="AY73" s="13">
        <v>0</v>
      </c>
      <c r="AZ73" s="13">
        <v>0</v>
      </c>
    </row>
    <row r="74" spans="2:52" s="13" customFormat="1" x14ac:dyDescent="0.2">
      <c r="B74" s="13" t="s">
        <v>61</v>
      </c>
      <c r="D74" s="13">
        <v>9.5027676412371154</v>
      </c>
      <c r="E74" s="13">
        <v>19.007660986552832</v>
      </c>
      <c r="F74" s="13">
        <v>28.509512196910983</v>
      </c>
      <c r="G74" s="13">
        <v>38.005619300314649</v>
      </c>
      <c r="H74" s="13">
        <v>47.493328817985585</v>
      </c>
      <c r="I74" s="13">
        <v>56.973548969224233</v>
      </c>
      <c r="J74" s="13">
        <v>66.44949766814797</v>
      </c>
      <c r="K74" s="13">
        <v>75.923174618923824</v>
      </c>
      <c r="L74" s="13">
        <v>85.397689958078729</v>
      </c>
      <c r="M74" s="13">
        <v>94.749766319367168</v>
      </c>
      <c r="N74" s="13">
        <v>94.750654886545362</v>
      </c>
      <c r="O74" s="13">
        <v>94.71401867259145</v>
      </c>
      <c r="P74" s="13">
        <v>94.651747114001907</v>
      </c>
      <c r="Q74" s="13">
        <v>94.575442351793953</v>
      </c>
      <c r="R74" s="13">
        <v>94.485350721399683</v>
      </c>
      <c r="S74" s="13">
        <v>94.359707510086011</v>
      </c>
      <c r="T74" s="13">
        <v>94.210099516914212</v>
      </c>
      <c r="U74" s="13">
        <v>94.058700962656275</v>
      </c>
      <c r="V74" s="13">
        <v>93.883940022398363</v>
      </c>
      <c r="W74" s="13">
        <v>93.718445892926169</v>
      </c>
      <c r="X74" s="13">
        <v>93.540711290587851</v>
      </c>
      <c r="Y74" s="13">
        <v>93.373220504767659</v>
      </c>
      <c r="Z74" s="13">
        <v>93.195555735491311</v>
      </c>
      <c r="AA74" s="13">
        <v>93.020612133798451</v>
      </c>
      <c r="AB74" s="13">
        <v>92.842419813858783</v>
      </c>
      <c r="AC74" s="13">
        <v>92.664737984123008</v>
      </c>
      <c r="AD74" s="13">
        <v>92.483412605071692</v>
      </c>
      <c r="AE74" s="13">
        <v>92.302484068757053</v>
      </c>
      <c r="AF74" s="13">
        <v>92.119433892813177</v>
      </c>
      <c r="AG74" s="13">
        <v>91.935387505507236</v>
      </c>
      <c r="AH74" s="13">
        <v>91.749736791344631</v>
      </c>
      <c r="AI74" s="13">
        <v>91.563276155282509</v>
      </c>
      <c r="AJ74" s="13">
        <v>91.375236925156102</v>
      </c>
      <c r="AK74" s="13">
        <v>91.186147573485002</v>
      </c>
      <c r="AL74" s="13">
        <v>82.067532816136506</v>
      </c>
      <c r="AM74" s="13">
        <v>65.654026252909205</v>
      </c>
      <c r="AN74" s="13">
        <v>45.957818377036439</v>
      </c>
      <c r="AO74" s="13">
        <v>27.574691026221863</v>
      </c>
      <c r="AP74" s="13">
        <v>13.787345513110932</v>
      </c>
      <c r="AQ74" s="13">
        <v>5.5149382052443734</v>
      </c>
      <c r="AR74" s="13">
        <v>1.6544814615733119</v>
      </c>
      <c r="AS74" s="13">
        <v>0.33089629231466239</v>
      </c>
      <c r="AT74" s="13">
        <v>3.3089629231466237E-2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111"/>
  <sheetViews>
    <sheetView showGridLines="0" workbookViewId="0">
      <pane xSplit="5" topLeftCell="F1" activePane="topRight" state="frozen"/>
      <selection pane="topRight" activeCell="G7" sqref="G7"/>
    </sheetView>
  </sheetViews>
  <sheetFormatPr baseColWidth="10" defaultRowHeight="16" x14ac:dyDescent="0.2"/>
  <cols>
    <col min="1" max="1" width="10.83203125" style="7"/>
    <col min="2" max="2" width="15.5" style="7" bestFit="1" customWidth="1"/>
    <col min="3" max="16384" width="10.83203125" style="7"/>
  </cols>
  <sheetData>
    <row r="2" spans="1:55" s="52" customFormat="1" ht="21" x14ac:dyDescent="0.25">
      <c r="A2" s="52" t="s">
        <v>129</v>
      </c>
    </row>
    <row r="4" spans="1:55" s="53" customFormat="1" x14ac:dyDescent="0.2">
      <c r="A4" s="53" t="s">
        <v>159</v>
      </c>
      <c r="AM4" s="53">
        <v>2050</v>
      </c>
    </row>
    <row r="5" spans="1:55" x14ac:dyDescent="0.2">
      <c r="E5" s="7" t="s">
        <v>14</v>
      </c>
      <c r="F5" s="7">
        <v>26.320801582843107</v>
      </c>
      <c r="G5" s="7">
        <v>62.146409089813964</v>
      </c>
      <c r="H5" s="7">
        <v>95.452903484886235</v>
      </c>
      <c r="I5" s="7">
        <v>130.69921877255319</v>
      </c>
      <c r="J5" s="7">
        <v>169.55286544572971</v>
      </c>
      <c r="K5" s="7">
        <v>210.86629625520621</v>
      </c>
      <c r="L5" s="7">
        <v>254.64889758477312</v>
      </c>
      <c r="M5" s="7">
        <v>300.90691503312598</v>
      </c>
      <c r="N5" s="7">
        <v>349.65218932319453</v>
      </c>
      <c r="O5" s="7">
        <v>400.63413540575641</v>
      </c>
      <c r="P5" s="7">
        <v>433.87370409152487</v>
      </c>
      <c r="Q5" s="7">
        <v>467.01846842659893</v>
      </c>
      <c r="R5" s="7">
        <v>499.83639498737608</v>
      </c>
      <c r="S5" s="7">
        <v>532.58516358037059</v>
      </c>
      <c r="T5" s="7">
        <v>565.25692923004885</v>
      </c>
      <c r="U5" s="7">
        <v>596.36349108058062</v>
      </c>
      <c r="V5" s="7">
        <v>607.77118297840298</v>
      </c>
      <c r="W5" s="7">
        <v>619.12785428804784</v>
      </c>
      <c r="X5" s="7">
        <v>630.28797863061936</v>
      </c>
      <c r="Y5" s="7">
        <v>641.4656998270184</v>
      </c>
      <c r="Z5" s="7">
        <v>652.51463421054893</v>
      </c>
      <c r="AA5" s="7">
        <v>663.58975925315553</v>
      </c>
      <c r="AB5" s="7">
        <v>674.54732102008563</v>
      </c>
      <c r="AC5" s="7">
        <v>685.4783430212226</v>
      </c>
      <c r="AD5" s="7">
        <v>696.33912019768206</v>
      </c>
      <c r="AE5" s="7">
        <v>707.15706242802116</v>
      </c>
      <c r="AF5" s="7">
        <v>717.90012489969138</v>
      </c>
      <c r="AG5" s="7">
        <v>728.59876757287736</v>
      </c>
      <c r="AH5" s="7">
        <v>739.23293643145746</v>
      </c>
      <c r="AI5" s="7">
        <v>749.81097570110046</v>
      </c>
      <c r="AJ5" s="7">
        <v>748.29683683789608</v>
      </c>
      <c r="AK5" s="7">
        <v>746.77609237540889</v>
      </c>
      <c r="AL5" s="7">
        <v>745.2424731408928</v>
      </c>
      <c r="AM5" s="7">
        <v>743.70028927548276</v>
      </c>
      <c r="AN5" s="7">
        <v>646.88825285987798</v>
      </c>
      <c r="AO5" s="7">
        <v>517.51060228790243</v>
      </c>
      <c r="AP5" s="7">
        <v>362.25742160153175</v>
      </c>
      <c r="AQ5" s="7">
        <v>217.35445296091902</v>
      </c>
      <c r="AR5" s="7">
        <v>108.67722648045951</v>
      </c>
      <c r="AS5" s="7">
        <v>43.470890592183807</v>
      </c>
      <c r="AT5" s="7">
        <v>13.041267177655142</v>
      </c>
      <c r="AU5" s="7">
        <v>2.6082534355310281</v>
      </c>
      <c r="AV5" s="7">
        <v>0.26082534355310277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</row>
    <row r="6" spans="1:55" x14ac:dyDescent="0.2">
      <c r="E6" s="7" t="s">
        <v>15</v>
      </c>
      <c r="F6" s="7">
        <v>29.89998340675703</v>
      </c>
      <c r="G6" s="7">
        <v>71.760699145259196</v>
      </c>
      <c r="H6" s="7">
        <v>110.65901716409293</v>
      </c>
      <c r="I6" s="7">
        <v>152.13019654725903</v>
      </c>
      <c r="J6" s="7">
        <v>197.83582793102869</v>
      </c>
      <c r="K6" s="7">
        <v>246.5966387639543</v>
      </c>
      <c r="L6" s="7">
        <v>298.42342472813152</v>
      </c>
      <c r="M6" s="7">
        <v>353.32340674478348</v>
      </c>
      <c r="N6" s="7">
        <v>411.31045556656471</v>
      </c>
      <c r="O6" s="7">
        <v>472.13378149205869</v>
      </c>
      <c r="P6" s="7">
        <v>515.81408663658465</v>
      </c>
      <c r="Q6" s="7">
        <v>559.99588712427908</v>
      </c>
      <c r="R6" s="7">
        <v>604.44462675851514</v>
      </c>
      <c r="S6" s="7">
        <v>649.41615943578927</v>
      </c>
      <c r="T6" s="7">
        <v>694.90065921205598</v>
      </c>
      <c r="U6" s="7">
        <v>738.79173563272855</v>
      </c>
      <c r="V6" s="7">
        <v>754.74059435403774</v>
      </c>
      <c r="W6" s="7">
        <v>770.62040838715086</v>
      </c>
      <c r="X6" s="7">
        <v>786.24954407349344</v>
      </c>
      <c r="Y6" s="7">
        <v>801.89445404366734</v>
      </c>
      <c r="Z6" s="7">
        <v>817.37225654477686</v>
      </c>
      <c r="AA6" s="7">
        <v>832.87683532217011</v>
      </c>
      <c r="AB6" s="7">
        <v>848.22794052357824</v>
      </c>
      <c r="AC6" s="7">
        <v>863.53973534559714</v>
      </c>
      <c r="AD6" s="7">
        <v>878.75719808412089</v>
      </c>
      <c r="AE6" s="7">
        <v>893.91482182602044</v>
      </c>
      <c r="AF6" s="7">
        <v>908.97205695084256</v>
      </c>
      <c r="AG6" s="7">
        <v>923.96736227745566</v>
      </c>
      <c r="AH6" s="7">
        <v>938.8752859445276</v>
      </c>
      <c r="AI6" s="7">
        <v>953.7063461036322</v>
      </c>
      <c r="AJ6" s="7">
        <v>951.78046892989528</v>
      </c>
      <c r="AK6" s="7">
        <v>949.84618990267825</v>
      </c>
      <c r="AL6" s="7">
        <v>947.89553507917799</v>
      </c>
      <c r="AM6" s="7">
        <v>945.93398665302323</v>
      </c>
      <c r="AN6" s="7">
        <v>820.23843475192575</v>
      </c>
      <c r="AO6" s="7">
        <v>656.19074780154074</v>
      </c>
      <c r="AP6" s="7">
        <v>459.33352346107853</v>
      </c>
      <c r="AQ6" s="7">
        <v>275.60011407664706</v>
      </c>
      <c r="AR6" s="7">
        <v>137.80005703832353</v>
      </c>
      <c r="AS6" s="7">
        <v>55.12002281532942</v>
      </c>
      <c r="AT6" s="7">
        <v>16.536006844598827</v>
      </c>
      <c r="AU6" s="7">
        <v>3.307201368919765</v>
      </c>
      <c r="AV6" s="7">
        <v>0.33072013689197649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</row>
    <row r="7" spans="1:55" x14ac:dyDescent="0.2">
      <c r="E7" s="7" t="s">
        <v>16</v>
      </c>
      <c r="F7" s="7">
        <v>32.170216701994825</v>
      </c>
      <c r="G7" s="7">
        <v>78.926309608822862</v>
      </c>
      <c r="H7" s="7">
        <v>122.12958906840603</v>
      </c>
      <c r="I7" s="7">
        <v>168.51000738858062</v>
      </c>
      <c r="J7" s="7">
        <v>219.97102906059564</v>
      </c>
      <c r="K7" s="7">
        <v>275.14924404229077</v>
      </c>
      <c r="L7" s="7">
        <v>334.05638528342109</v>
      </c>
      <c r="M7" s="7">
        <v>396.70036658861079</v>
      </c>
      <c r="N7" s="7">
        <v>463.09670561893239</v>
      </c>
      <c r="O7" s="7">
        <v>532.994459013197</v>
      </c>
      <c r="P7" s="7">
        <v>586.41412545676519</v>
      </c>
      <c r="Q7" s="7">
        <v>640.99755990017115</v>
      </c>
      <c r="R7" s="7">
        <v>696.50790618947929</v>
      </c>
      <c r="S7" s="7">
        <v>753.1992655932255</v>
      </c>
      <c r="T7" s="7">
        <v>811.05988271692058</v>
      </c>
      <c r="U7" s="7">
        <v>867.42487686649827</v>
      </c>
      <c r="V7" s="7">
        <v>888.45848110834459</v>
      </c>
      <c r="W7" s="7">
        <v>909.40360153962536</v>
      </c>
      <c r="X7" s="7">
        <v>930.04526283646976</v>
      </c>
      <c r="Y7" s="7">
        <v>950.69779079012085</v>
      </c>
      <c r="Z7" s="7">
        <v>971.14450830789667</v>
      </c>
      <c r="AA7" s="7">
        <v>991.61546198802671</v>
      </c>
      <c r="AB7" s="7">
        <v>1011.8962697901665</v>
      </c>
      <c r="AC7" s="7">
        <v>1032.1227516194124</v>
      </c>
      <c r="AD7" s="7">
        <v>1052.2291895781441</v>
      </c>
      <c r="AE7" s="7">
        <v>1072.2567645788299</v>
      </c>
      <c r="AF7" s="7">
        <v>1092.1567849402327</v>
      </c>
      <c r="AG7" s="7">
        <v>1111.9753256096083</v>
      </c>
      <c r="AH7" s="7">
        <v>1131.6817303621658</v>
      </c>
      <c r="AI7" s="7">
        <v>1151.2885787460668</v>
      </c>
      <c r="AJ7" s="7">
        <v>1148.963711764475</v>
      </c>
      <c r="AK7" s="7">
        <v>1146.6287022919666</v>
      </c>
      <c r="AL7" s="7">
        <v>1144.2739243998546</v>
      </c>
      <c r="AM7" s="7">
        <v>1141.9059960444276</v>
      </c>
      <c r="AN7" s="7">
        <v>987.0053178185517</v>
      </c>
      <c r="AO7" s="7">
        <v>789.60425425484141</v>
      </c>
      <c r="AP7" s="7">
        <v>552.72297797838894</v>
      </c>
      <c r="AQ7" s="7">
        <v>331.63378678703333</v>
      </c>
      <c r="AR7" s="7">
        <v>165.81689339351666</v>
      </c>
      <c r="AS7" s="7">
        <v>66.326757357406677</v>
      </c>
      <c r="AT7" s="7">
        <v>19.898027207222004</v>
      </c>
      <c r="AU7" s="7">
        <v>3.9796054414444009</v>
      </c>
      <c r="AV7" s="7">
        <v>0.39796054414444004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</row>
    <row r="12" spans="1:55" s="17" customFormat="1" x14ac:dyDescent="0.2">
      <c r="F12" s="17">
        <v>2017</v>
      </c>
      <c r="G12" s="17">
        <v>2018</v>
      </c>
      <c r="H12" s="17">
        <v>2019</v>
      </c>
      <c r="I12" s="17">
        <v>2020</v>
      </c>
      <c r="J12" s="17">
        <v>2021</v>
      </c>
      <c r="K12" s="17">
        <v>2022</v>
      </c>
      <c r="L12" s="17">
        <v>2023</v>
      </c>
      <c r="M12" s="17">
        <v>2024</v>
      </c>
      <c r="N12" s="17">
        <v>2025</v>
      </c>
      <c r="O12" s="17">
        <v>2026</v>
      </c>
      <c r="P12" s="17">
        <v>2027</v>
      </c>
      <c r="Q12" s="17">
        <v>2028</v>
      </c>
      <c r="R12" s="17">
        <v>2029</v>
      </c>
      <c r="S12" s="17">
        <v>2030</v>
      </c>
      <c r="T12" s="17">
        <v>2031</v>
      </c>
      <c r="U12" s="17">
        <v>2032</v>
      </c>
      <c r="V12" s="17">
        <v>2033</v>
      </c>
      <c r="W12" s="17">
        <v>2034</v>
      </c>
      <c r="X12" s="17">
        <v>2035</v>
      </c>
      <c r="Y12" s="17">
        <v>2036</v>
      </c>
      <c r="Z12" s="17">
        <v>2037</v>
      </c>
      <c r="AA12" s="17">
        <v>2038</v>
      </c>
      <c r="AB12" s="17">
        <v>2039</v>
      </c>
      <c r="AC12" s="17">
        <v>2040</v>
      </c>
      <c r="AD12" s="17">
        <v>2041</v>
      </c>
      <c r="AE12" s="17">
        <v>2042</v>
      </c>
      <c r="AF12" s="17">
        <v>2043</v>
      </c>
      <c r="AG12" s="17">
        <v>2044</v>
      </c>
      <c r="AH12" s="17">
        <v>2045</v>
      </c>
      <c r="AI12" s="17">
        <v>2046</v>
      </c>
      <c r="AJ12" s="17">
        <v>2047</v>
      </c>
      <c r="AK12" s="17">
        <v>2048</v>
      </c>
      <c r="AL12" s="17">
        <v>2049</v>
      </c>
      <c r="AM12" s="17">
        <v>2050</v>
      </c>
      <c r="AN12" s="17">
        <v>2051</v>
      </c>
      <c r="AO12" s="17">
        <v>2052</v>
      </c>
      <c r="AP12" s="17">
        <v>2053</v>
      </c>
      <c r="AQ12" s="17">
        <v>2054</v>
      </c>
      <c r="AR12" s="17">
        <v>2055</v>
      </c>
      <c r="AS12" s="17">
        <v>2056</v>
      </c>
      <c r="AT12" s="17">
        <v>2057</v>
      </c>
      <c r="AU12" s="17">
        <v>2058</v>
      </c>
      <c r="AV12" s="17">
        <v>2059</v>
      </c>
      <c r="AW12" s="17">
        <v>2060</v>
      </c>
      <c r="AX12" s="17">
        <v>2061</v>
      </c>
      <c r="AY12" s="17">
        <v>2062</v>
      </c>
      <c r="AZ12" s="17">
        <v>2063</v>
      </c>
      <c r="BA12" s="17">
        <v>2064</v>
      </c>
      <c r="BB12" s="17">
        <v>2065</v>
      </c>
      <c r="BC12" s="17">
        <v>2066</v>
      </c>
    </row>
    <row r="13" spans="1:55" s="13" customFormat="1" x14ac:dyDescent="0.2">
      <c r="A13" s="13" t="s">
        <v>47</v>
      </c>
      <c r="F13" s="13">
        <v>43.909475137986213</v>
      </c>
      <c r="G13" s="13">
        <v>42.479979721873534</v>
      </c>
      <c r="H13" s="13">
        <v>41.261776242935362</v>
      </c>
      <c r="I13" s="13">
        <v>39.823851296860113</v>
      </c>
      <c r="J13" s="13">
        <v>38.082767622788403</v>
      </c>
      <c r="K13" s="13">
        <v>36.102635134273129</v>
      </c>
      <c r="L13" s="13">
        <v>33.883229334887197</v>
      </c>
      <c r="M13" s="13">
        <v>31.424370881636165</v>
      </c>
      <c r="N13" s="13">
        <v>28.725575511045388</v>
      </c>
      <c r="O13" s="13">
        <v>25.810985041497567</v>
      </c>
      <c r="P13" s="13">
        <v>24.611719445974085</v>
      </c>
      <c r="Q13" s="13">
        <v>23.420739421951925</v>
      </c>
      <c r="R13" s="13">
        <v>22.236686815106605</v>
      </c>
      <c r="S13" s="13">
        <v>21.057672496263283</v>
      </c>
      <c r="T13" s="13">
        <v>19.884165354238586</v>
      </c>
      <c r="U13" s="13">
        <v>18.722609317713999</v>
      </c>
      <c r="V13" s="13">
        <v>17.571055618494935</v>
      </c>
      <c r="W13" s="13">
        <v>16.423820960061775</v>
      </c>
      <c r="X13" s="13">
        <v>15.287660342335055</v>
      </c>
      <c r="Y13" s="13">
        <v>14.152933125063807</v>
      </c>
      <c r="Z13" s="13">
        <v>13.026498859604875</v>
      </c>
      <c r="AA13" s="13">
        <v>11.900998758762498</v>
      </c>
      <c r="AB13" s="13">
        <v>10.783406762251154</v>
      </c>
      <c r="AC13" s="13">
        <v>9.6692958268991447</v>
      </c>
      <c r="AD13" s="13">
        <v>8.5608665399914869</v>
      </c>
      <c r="AE13" s="13">
        <v>7.4567439140169967</v>
      </c>
      <c r="AF13" s="13">
        <v>6.3586168354136774</v>
      </c>
      <c r="AG13" s="13">
        <v>5.2649109697045873</v>
      </c>
      <c r="AH13" s="13">
        <v>4.1767106710722146</v>
      </c>
      <c r="AI13" s="13">
        <v>3.0935909509941268</v>
      </c>
      <c r="AJ13" s="13">
        <v>3.1769845358265627</v>
      </c>
      <c r="AK13" s="13">
        <v>3.2607419344527742</v>
      </c>
      <c r="AL13" s="13">
        <v>3.345208431444739</v>
      </c>
      <c r="AM13" s="13">
        <v>3.4301466389847661</v>
      </c>
      <c r="AN13" s="13">
        <v>9.6921444455821373</v>
      </c>
      <c r="AO13" s="13">
        <v>16.631838049660001</v>
      </c>
      <c r="AP13" s="13">
        <v>24.959470374553437</v>
      </c>
      <c r="AQ13" s="13">
        <v>32.731927211120649</v>
      </c>
      <c r="AR13" s="13">
        <v>38.561269838546053</v>
      </c>
      <c r="AS13" s="13">
        <v>42.058875415001296</v>
      </c>
      <c r="AT13" s="13">
        <v>43.691091350680409</v>
      </c>
      <c r="AU13" s="13">
        <v>44.250708242913248</v>
      </c>
      <c r="AV13" s="13">
        <v>44.376622043665634</v>
      </c>
      <c r="AW13" s="13">
        <v>44.390612465971458</v>
      </c>
      <c r="AX13" s="13">
        <v>44.390612465971458</v>
      </c>
      <c r="AY13" s="13">
        <v>44.390612465971458</v>
      </c>
      <c r="AZ13" s="13">
        <v>44.390612465971458</v>
      </c>
      <c r="BA13" s="13">
        <v>44.390612465971458</v>
      </c>
      <c r="BB13" s="13">
        <v>44.390612465971458</v>
      </c>
      <c r="BC13" s="13">
        <v>44.390612465971458</v>
      </c>
    </row>
    <row r="14" spans="1:55" s="13" customFormat="1" x14ac:dyDescent="0.2">
      <c r="A14" s="13" t="s">
        <v>51</v>
      </c>
      <c r="F14" s="13">
        <v>331.80091286192612</v>
      </c>
      <c r="G14" s="13">
        <v>318.00648936439967</v>
      </c>
      <c r="H14" s="13">
        <v>304.89543272115361</v>
      </c>
      <c r="I14" s="13">
        <v>291.28260893668897</v>
      </c>
      <c r="J14" s="13">
        <v>276.69613150890262</v>
      </c>
      <c r="K14" s="13">
        <v>261.45856112690785</v>
      </c>
      <c r="L14" s="13">
        <v>245.56595930002163</v>
      </c>
      <c r="M14" s="13">
        <v>229.01576875317136</v>
      </c>
      <c r="N14" s="13">
        <v>211.80344626605881</v>
      </c>
      <c r="O14" s="13">
        <v>193.92949694111996</v>
      </c>
      <c r="P14" s="13">
        <v>175.39447100224436</v>
      </c>
      <c r="Q14" s="13">
        <v>156.20452012023065</v>
      </c>
      <c r="R14" s="13">
        <v>136.36432595660122</v>
      </c>
      <c r="S14" s="13">
        <v>115.87694199792654</v>
      </c>
      <c r="T14" s="13">
        <v>94.745574488188907</v>
      </c>
      <c r="U14" s="13">
        <v>74.136850071416177</v>
      </c>
      <c r="V14" s="13">
        <v>69.305902385094498</v>
      </c>
      <c r="W14" s="13">
        <v>64.496955552578754</v>
      </c>
      <c r="X14" s="13">
        <v>59.77540395595372</v>
      </c>
      <c r="Y14" s="13">
        <v>55.044876845152601</v>
      </c>
      <c r="Z14" s="13">
        <v>50.371123097957081</v>
      </c>
      <c r="AA14" s="13">
        <v>45.684579710523963</v>
      </c>
      <c r="AB14" s="13">
        <v>41.049701613859895</v>
      </c>
      <c r="AC14" s="13">
        <v>36.425681934097383</v>
      </c>
      <c r="AD14" s="13">
        <v>31.832078575345918</v>
      </c>
      <c r="AE14" s="13">
        <v>27.256623253815746</v>
      </c>
      <c r="AF14" s="13">
        <v>22.713620151039891</v>
      </c>
      <c r="AG14" s="13">
        <v>18.189457806470216</v>
      </c>
      <c r="AH14" s="13">
        <v>13.693074923131348</v>
      </c>
      <c r="AI14" s="13">
        <v>9.2207397829595266</v>
      </c>
      <c r="AJ14" s="13">
        <v>9.8949166463604001</v>
      </c>
      <c r="AK14" s="13">
        <v>10.572034681349578</v>
      </c>
      <c r="AL14" s="13">
        <v>11.25488526414847</v>
      </c>
      <c r="AM14" s="13">
        <v>11.941549285814915</v>
      </c>
      <c r="AN14" s="13">
        <v>54.606116683274422</v>
      </c>
      <c r="AO14" s="13">
        <v>112.30035588025129</v>
      </c>
      <c r="AP14" s="13">
        <v>181.53344291662361</v>
      </c>
      <c r="AQ14" s="13">
        <v>246.15099081723775</v>
      </c>
      <c r="AR14" s="13">
        <v>294.61415174269831</v>
      </c>
      <c r="AS14" s="13">
        <v>323.69204829797468</v>
      </c>
      <c r="AT14" s="13">
        <v>337.26173335710365</v>
      </c>
      <c r="AU14" s="13">
        <v>341.91419680594788</v>
      </c>
      <c r="AV14" s="13">
        <v>342.96100108193781</v>
      </c>
      <c r="AW14" s="13">
        <v>343.07731266815892</v>
      </c>
      <c r="AX14" s="13">
        <v>343.07731266815892</v>
      </c>
      <c r="AY14" s="13">
        <v>343.07731266815892</v>
      </c>
      <c r="AZ14" s="13">
        <v>343.07731266815892</v>
      </c>
      <c r="BA14" s="13">
        <v>343.07731266815892</v>
      </c>
      <c r="BB14" s="13">
        <v>343.07731266815892</v>
      </c>
      <c r="BC14" s="13">
        <v>343.07731266815892</v>
      </c>
    </row>
    <row r="15" spans="1:55" s="13" customFormat="1" x14ac:dyDescent="0.2">
      <c r="A15" s="13" t="s">
        <v>58</v>
      </c>
      <c r="F15" s="13">
        <v>384.3350021259468</v>
      </c>
      <c r="G15" s="13">
        <v>366.40055509281819</v>
      </c>
      <c r="H15" s="13">
        <v>349.1446083433853</v>
      </c>
      <c r="I15" s="13">
        <v>331.48698989963918</v>
      </c>
      <c r="J15" s="13">
        <v>312.86580874891314</v>
      </c>
      <c r="K15" s="13">
        <v>293.65457274031144</v>
      </c>
      <c r="L15" s="13">
        <v>273.84788687054504</v>
      </c>
      <c r="M15" s="13">
        <v>253.44229833121216</v>
      </c>
      <c r="N15" s="13">
        <v>232.43192048962544</v>
      </c>
      <c r="O15" s="13">
        <v>210.81742532787828</v>
      </c>
      <c r="P15" s="13">
        <v>188.59952340293933</v>
      </c>
      <c r="Q15" s="13">
        <v>165.78592874497053</v>
      </c>
      <c r="R15" s="13">
        <v>142.38234852246279</v>
      </c>
      <c r="S15" s="13">
        <v>118.39235476010623</v>
      </c>
      <c r="T15" s="13">
        <v>93.819645120330279</v>
      </c>
      <c r="U15" s="13">
        <v>70.095105908968947</v>
      </c>
      <c r="V15" s="13">
        <v>65.819881798446772</v>
      </c>
      <c r="W15" s="13">
        <v>61.566340494191593</v>
      </c>
      <c r="X15" s="13">
        <v>57.413477421855305</v>
      </c>
      <c r="Y15" s="13">
        <v>53.244127012695856</v>
      </c>
      <c r="Z15" s="13">
        <v>49.137550460309001</v>
      </c>
      <c r="AA15" s="13">
        <v>45.010130863411746</v>
      </c>
      <c r="AB15" s="13">
        <v>40.938973158361364</v>
      </c>
      <c r="AC15" s="13">
        <v>36.875289864055901</v>
      </c>
      <c r="AD15" s="13">
        <v>32.842275393423222</v>
      </c>
      <c r="AE15" s="13">
        <v>28.825367446409132</v>
      </c>
      <c r="AF15" s="13">
        <v>24.84133990951301</v>
      </c>
      <c r="AG15" s="13">
        <v>20.874152869976001</v>
      </c>
      <c r="AH15" s="13">
        <v>16.934219081228548</v>
      </c>
      <c r="AI15" s="13">
        <v>13.017125183145652</v>
      </c>
      <c r="AJ15" s="13">
        <v>13.798629971146056</v>
      </c>
      <c r="AK15" s="13">
        <v>14.583544160749113</v>
      </c>
      <c r="AL15" s="13">
        <v>15.375103510997519</v>
      </c>
      <c r="AM15" s="13">
        <v>16.171083393743743</v>
      </c>
      <c r="AN15" s="13">
        <v>63.273370467735731</v>
      </c>
      <c r="AO15" s="13">
        <v>130.62332705261792</v>
      </c>
      <c r="AP15" s="13">
        <v>211.44327495447664</v>
      </c>
      <c r="AQ15" s="13">
        <v>286.87522632954477</v>
      </c>
      <c r="AR15" s="13">
        <v>343.44918986084588</v>
      </c>
      <c r="AS15" s="13">
        <v>377.39356797962648</v>
      </c>
      <c r="AT15" s="13">
        <v>393.23427776839077</v>
      </c>
      <c r="AU15" s="13">
        <v>398.66537826739568</v>
      </c>
      <c r="AV15" s="13">
        <v>399.88737587967182</v>
      </c>
      <c r="AW15" s="13">
        <v>400.02315339214692</v>
      </c>
      <c r="AX15" s="13">
        <v>400.02315339214692</v>
      </c>
      <c r="AY15" s="13">
        <v>400.02315339214692</v>
      </c>
      <c r="AZ15" s="13">
        <v>400.02315339214692</v>
      </c>
      <c r="BA15" s="13">
        <v>400.02315339214692</v>
      </c>
      <c r="BB15" s="13">
        <v>400.02315339214692</v>
      </c>
      <c r="BC15" s="13">
        <v>400.02315339214692</v>
      </c>
    </row>
    <row r="16" spans="1:55" s="13" customFormat="1" x14ac:dyDescent="0.2">
      <c r="A16" s="13" t="s">
        <v>60</v>
      </c>
      <c r="F16" s="13">
        <v>3.7322767644965209</v>
      </c>
      <c r="G16" s="13">
        <v>3.4937730007110952</v>
      </c>
      <c r="H16" s="13">
        <v>3.2603134658382831</v>
      </c>
      <c r="I16" s="13">
        <v>3.0262629442178324</v>
      </c>
      <c r="J16" s="13">
        <v>2.7851272746320328</v>
      </c>
      <c r="K16" s="13">
        <v>2.5410045108441977</v>
      </c>
      <c r="L16" s="13">
        <v>2.293817705036342</v>
      </c>
      <c r="M16" s="13">
        <v>2.0435185131727116</v>
      </c>
      <c r="N16" s="13">
        <v>1.790029032186323</v>
      </c>
      <c r="O16" s="13">
        <v>1.5333584882212179</v>
      </c>
      <c r="P16" s="13">
        <v>1.2735162397224236</v>
      </c>
      <c r="Q16" s="13">
        <v>1.014806019148252</v>
      </c>
      <c r="R16" s="13">
        <v>0.99774581606864921</v>
      </c>
      <c r="S16" s="13">
        <v>0.98115266976797511</v>
      </c>
      <c r="T16" s="13">
        <v>0.96502722047091671</v>
      </c>
      <c r="U16" s="13">
        <v>0.95007211716410511</v>
      </c>
      <c r="V16" s="13">
        <v>0.93593679284449083</v>
      </c>
      <c r="W16" s="13">
        <v>0.92191936390992435</v>
      </c>
      <c r="X16" s="13">
        <v>0.90872209123795278</v>
      </c>
      <c r="Y16" s="13">
        <v>0.89529189490658778</v>
      </c>
      <c r="Z16" s="13">
        <v>0.88233091331081281</v>
      </c>
      <c r="AA16" s="13">
        <v>0.86910213654880675</v>
      </c>
      <c r="AB16" s="13">
        <v>0.85627946003780808</v>
      </c>
      <c r="AC16" s="13">
        <v>0.84343691790487529</v>
      </c>
      <c r="AD16" s="13">
        <v>0.83077410927341599</v>
      </c>
      <c r="AE16" s="13">
        <v>0.81816551741357468</v>
      </c>
      <c r="AF16" s="13">
        <v>0.8057525300033701</v>
      </c>
      <c r="AG16" s="13">
        <v>0.79339871142139229</v>
      </c>
      <c r="AH16" s="13">
        <v>0.78119073955053597</v>
      </c>
      <c r="AI16" s="13">
        <v>0.7690908256526261</v>
      </c>
      <c r="AJ16" s="13">
        <v>0.77553518706242341</v>
      </c>
      <c r="AK16" s="13">
        <v>0.78200766271599287</v>
      </c>
      <c r="AL16" s="13">
        <v>0.78853493498435245</v>
      </c>
      <c r="AM16" s="13">
        <v>0.79509865937620017</v>
      </c>
      <c r="AN16" s="13">
        <v>1.1459769987059576</v>
      </c>
      <c r="AO16" s="13">
        <v>1.7088573286920088</v>
      </c>
      <c r="AP16" s="13">
        <v>2.384313724675271</v>
      </c>
      <c r="AQ16" s="13">
        <v>3.0147396942596489</v>
      </c>
      <c r="AR16" s="13">
        <v>3.4875591714479324</v>
      </c>
      <c r="AS16" s="13">
        <v>3.7712508577609025</v>
      </c>
      <c r="AT16" s="13">
        <v>3.9036403113736218</v>
      </c>
      <c r="AU16" s="13">
        <v>3.949030981183697</v>
      </c>
      <c r="AV16" s="13">
        <v>3.9592438818909641</v>
      </c>
      <c r="AW16" s="13">
        <v>3.9603786486362158</v>
      </c>
      <c r="AX16" s="13">
        <v>3.9603786486362158</v>
      </c>
      <c r="AY16" s="13">
        <v>3.9603786486362158</v>
      </c>
      <c r="AZ16" s="13">
        <v>3.9603786486362158</v>
      </c>
      <c r="BA16" s="13">
        <v>3.9603786486362158</v>
      </c>
      <c r="BB16" s="13">
        <v>3.9603786486362158</v>
      </c>
      <c r="BC16" s="13">
        <v>3.9603786486362158</v>
      </c>
    </row>
    <row r="17" spans="1:55" s="13" customFormat="1" x14ac:dyDescent="0.2">
      <c r="A17" s="13" t="s">
        <v>62</v>
      </c>
      <c r="F17" s="13">
        <v>222.66739411618008</v>
      </c>
      <c r="G17" s="13">
        <v>215.41834324033684</v>
      </c>
      <c r="H17" s="13">
        <v>209.24076554654735</v>
      </c>
      <c r="I17" s="13">
        <v>201.9489680547519</v>
      </c>
      <c r="J17" s="13">
        <v>193.11983576780301</v>
      </c>
      <c r="K17" s="13">
        <v>183.07847362815289</v>
      </c>
      <c r="L17" s="13">
        <v>171.82374320191559</v>
      </c>
      <c r="M17" s="13">
        <v>159.35473503077719</v>
      </c>
      <c r="N17" s="13">
        <v>145.66899338768499</v>
      </c>
      <c r="O17" s="13">
        <v>130.88894277832054</v>
      </c>
      <c r="P17" s="13">
        <v>124.80740014613845</v>
      </c>
      <c r="Q17" s="13">
        <v>118.76787410853339</v>
      </c>
      <c r="R17" s="13">
        <v>112.76347738927876</v>
      </c>
      <c r="S17" s="13">
        <v>106.78463010910727</v>
      </c>
      <c r="T17" s="13">
        <v>100.83371002932451</v>
      </c>
      <c r="U17" s="13">
        <v>94.943394671191299</v>
      </c>
      <c r="V17" s="13">
        <v>89.103801722649479</v>
      </c>
      <c r="W17" s="13">
        <v>83.286110870497026</v>
      </c>
      <c r="X17" s="13">
        <v>77.52457709557433</v>
      </c>
      <c r="Y17" s="13">
        <v>71.770312174199518</v>
      </c>
      <c r="Z17" s="13">
        <v>66.058101273369857</v>
      </c>
      <c r="AA17" s="13">
        <v>60.350627573342251</v>
      </c>
      <c r="AB17" s="13">
        <v>54.683256310846787</v>
      </c>
      <c r="AC17" s="13">
        <v>49.033537703380262</v>
      </c>
      <c r="AD17" s="13">
        <v>43.412631051634207</v>
      </c>
      <c r="AE17" s="13">
        <v>37.813563717354782</v>
      </c>
      <c r="AF17" s="13">
        <v>32.244900137737517</v>
      </c>
      <c r="AG17" s="13">
        <v>26.698656774961762</v>
      </c>
      <c r="AH17" s="13">
        <v>21.180332449483842</v>
      </c>
      <c r="AI17" s="13">
        <v>15.687772020835155</v>
      </c>
      <c r="AJ17" s="13">
        <v>16.110665534417137</v>
      </c>
      <c r="AK17" s="13">
        <v>16.535403968011252</v>
      </c>
      <c r="AL17" s="13">
        <v>16.963738278913866</v>
      </c>
      <c r="AM17" s="13">
        <v>17.394464660279169</v>
      </c>
      <c r="AN17" s="13">
        <v>49.149404321355263</v>
      </c>
      <c r="AO17" s="13">
        <v>84.340977118087352</v>
      </c>
      <c r="AP17" s="13">
        <v>126.57086447416589</v>
      </c>
      <c r="AQ17" s="13">
        <v>165.98542600650586</v>
      </c>
      <c r="AR17" s="13">
        <v>195.54634715576083</v>
      </c>
      <c r="AS17" s="13">
        <v>213.28289984531381</v>
      </c>
      <c r="AT17" s="13">
        <v>221.5599577671052</v>
      </c>
      <c r="AU17" s="13">
        <v>224.39780619743368</v>
      </c>
      <c r="AV17" s="13">
        <v>225.03632209425757</v>
      </c>
      <c r="AW17" s="13">
        <v>225.10726830501579</v>
      </c>
      <c r="AX17" s="13">
        <v>225.10726830501579</v>
      </c>
      <c r="AY17" s="13">
        <v>225.10726830501579</v>
      </c>
      <c r="AZ17" s="13">
        <v>225.10726830501579</v>
      </c>
      <c r="BA17" s="13">
        <v>225.10726830501579</v>
      </c>
      <c r="BB17" s="13">
        <v>225.10726830501579</v>
      </c>
      <c r="BC17" s="13">
        <v>225.10726830501579</v>
      </c>
    </row>
    <row r="18" spans="1:55" s="13" customFormat="1" x14ac:dyDescent="0.2">
      <c r="A18" s="13" t="s">
        <v>64</v>
      </c>
      <c r="F18" s="13">
        <v>179.38220295891091</v>
      </c>
      <c r="G18" s="13">
        <v>173.54232361496213</v>
      </c>
      <c r="H18" s="13">
        <v>168.56562956390772</v>
      </c>
      <c r="I18" s="13">
        <v>162.6913132869316</v>
      </c>
      <c r="J18" s="13">
        <v>155.57851077655519</v>
      </c>
      <c r="K18" s="13">
        <v>147.48912854585998</v>
      </c>
      <c r="L18" s="13">
        <v>138.4222494656039</v>
      </c>
      <c r="M18" s="13">
        <v>128.37714087065433</v>
      </c>
      <c r="N18" s="13">
        <v>117.35182441240602</v>
      </c>
      <c r="O18" s="13">
        <v>105.44492601502034</v>
      </c>
      <c r="P18" s="13">
        <v>100.54559839195508</v>
      </c>
      <c r="Q18" s="13">
        <v>95.680119592270472</v>
      </c>
      <c r="R18" s="13">
        <v>90.842941184473716</v>
      </c>
      <c r="S18" s="13">
        <v>86.026345559734608</v>
      </c>
      <c r="T18" s="13">
        <v>81.232248256979645</v>
      </c>
      <c r="U18" s="13">
        <v>76.486974485493661</v>
      </c>
      <c r="V18" s="13">
        <v>71.782562994756049</v>
      </c>
      <c r="W18" s="13">
        <v>67.095795965684459</v>
      </c>
      <c r="X18" s="13">
        <v>62.454269418566554</v>
      </c>
      <c r="Y18" s="13">
        <v>57.818598703945369</v>
      </c>
      <c r="Z18" s="13">
        <v>53.216806963291617</v>
      </c>
      <c r="AA18" s="13">
        <v>48.61883154033049</v>
      </c>
      <c r="AB18" s="13">
        <v>44.053162884227078</v>
      </c>
      <c r="AC18" s="13">
        <v>39.501715314061045</v>
      </c>
      <c r="AD18" s="13">
        <v>34.973478830139612</v>
      </c>
      <c r="AE18" s="13">
        <v>30.462836232803284</v>
      </c>
      <c r="AF18" s="13">
        <v>25.976687084591646</v>
      </c>
      <c r="AG18" s="13">
        <v>21.508599799024154</v>
      </c>
      <c r="AH18" s="13">
        <v>17.063004259205314</v>
      </c>
      <c r="AI18" s="13">
        <v>12.638164270904809</v>
      </c>
      <c r="AJ18" s="13">
        <v>12.978849849879964</v>
      </c>
      <c r="AK18" s="13">
        <v>13.321021707604643</v>
      </c>
      <c r="AL18" s="13">
        <v>13.666090425894424</v>
      </c>
      <c r="AM18" s="13">
        <v>14.013086210654507</v>
      </c>
      <c r="AN18" s="13">
        <v>39.595058164118853</v>
      </c>
      <c r="AO18" s="13">
        <v>67.945602611470306</v>
      </c>
      <c r="AP18" s="13">
        <v>101.96625594829204</v>
      </c>
      <c r="AQ18" s="13">
        <v>133.71886572932567</v>
      </c>
      <c r="AR18" s="13">
        <v>157.53332306510089</v>
      </c>
      <c r="AS18" s="13">
        <v>171.82199746656602</v>
      </c>
      <c r="AT18" s="13">
        <v>178.49004552058307</v>
      </c>
      <c r="AU18" s="13">
        <v>180.77623342481749</v>
      </c>
      <c r="AV18" s="13">
        <v>181.29062570327025</v>
      </c>
      <c r="AW18" s="13">
        <v>181.3477804008761</v>
      </c>
      <c r="AX18" s="13">
        <v>181.3477804008761</v>
      </c>
      <c r="AY18" s="13">
        <v>181.3477804008761</v>
      </c>
      <c r="AZ18" s="13">
        <v>181.3477804008761</v>
      </c>
      <c r="BA18" s="13">
        <v>181.3477804008761</v>
      </c>
      <c r="BB18" s="13">
        <v>181.3477804008761</v>
      </c>
      <c r="BC18" s="13">
        <v>181.3477804008761</v>
      </c>
    </row>
    <row r="19" spans="1:55" s="13" customFormat="1" x14ac:dyDescent="0.2">
      <c r="A19" s="13" t="s">
        <v>64</v>
      </c>
      <c r="F19" s="13">
        <v>8.2391455950157635</v>
      </c>
      <c r="G19" s="13">
        <v>7.9688526185329724</v>
      </c>
      <c r="H19" s="13">
        <v>7.7385113102835907</v>
      </c>
      <c r="I19" s="13">
        <v>7.4666244547870937</v>
      </c>
      <c r="J19" s="13">
        <v>7.1374155022672054</v>
      </c>
      <c r="K19" s="13">
        <v>6.7630065338169851</v>
      </c>
      <c r="L19" s="13">
        <v>6.3433551010264484</v>
      </c>
      <c r="M19" s="13">
        <v>5.8784272932224795</v>
      </c>
      <c r="N19" s="13">
        <v>5.3681315445179187</v>
      </c>
      <c r="O19" s="13">
        <v>4.8170326572023168</v>
      </c>
      <c r="P19" s="13">
        <v>4.5902721767182735</v>
      </c>
      <c r="Q19" s="13">
        <v>4.3650783551809536</v>
      </c>
      <c r="R19" s="13">
        <v>4.1411943889862686</v>
      </c>
      <c r="S19" s="13">
        <v>3.9182630763258928</v>
      </c>
      <c r="T19" s="13">
        <v>3.6963730760038027</v>
      </c>
      <c r="U19" s="13">
        <v>3.4767428240107208</v>
      </c>
      <c r="V19" s="13">
        <v>3.2590038418262859</v>
      </c>
      <c r="W19" s="13">
        <v>3.0420815159084027</v>
      </c>
      <c r="X19" s="13">
        <v>2.8272531004644517</v>
      </c>
      <c r="Y19" s="13">
        <v>2.6126957163727047</v>
      </c>
      <c r="Z19" s="13">
        <v>2.3997063867174502</v>
      </c>
      <c r="AA19" s="13">
        <v>2.1868936915108872</v>
      </c>
      <c r="AB19" s="13">
        <v>1.9755762827066947</v>
      </c>
      <c r="AC19" s="13">
        <v>1.7649170826462885</v>
      </c>
      <c r="AD19" s="13">
        <v>1.5553321845053114</v>
      </c>
      <c r="AE19" s="13">
        <v>1.3465616018138338</v>
      </c>
      <c r="AF19" s="13">
        <v>1.1389246739255352</v>
      </c>
      <c r="AG19" s="13">
        <v>0.93212372129072651</v>
      </c>
      <c r="AH19" s="13">
        <v>0.72636377661971974</v>
      </c>
      <c r="AI19" s="13">
        <v>0.52156448189848348</v>
      </c>
      <c r="AJ19" s="13">
        <v>0.53733277328988027</v>
      </c>
      <c r="AK19" s="13">
        <v>0.55316985560714826</v>
      </c>
      <c r="AL19" s="13">
        <v>0.56914101621927582</v>
      </c>
      <c r="AM19" s="13">
        <v>0.5852013691762199</v>
      </c>
      <c r="AN19" s="13">
        <v>1.7692373631331879</v>
      </c>
      <c r="AO19" s="13">
        <v>3.0814139668369194</v>
      </c>
      <c r="AP19" s="13">
        <v>4.6560258912813977</v>
      </c>
      <c r="AQ19" s="13">
        <v>6.1256636874295767</v>
      </c>
      <c r="AR19" s="13">
        <v>7.2278920345407105</v>
      </c>
      <c r="AS19" s="13">
        <v>7.8892290428073917</v>
      </c>
      <c r="AT19" s="13">
        <v>8.1978529799985083</v>
      </c>
      <c r="AU19" s="13">
        <v>8.3036669013211775</v>
      </c>
      <c r="AV19" s="13">
        <v>8.3274750336187786</v>
      </c>
      <c r="AW19" s="13">
        <v>8.3301203816518452</v>
      </c>
      <c r="AX19" s="13">
        <v>8.3301203816518452</v>
      </c>
      <c r="AY19" s="13">
        <v>8.3301203816518452</v>
      </c>
      <c r="AZ19" s="13">
        <v>8.3301203816518452</v>
      </c>
      <c r="BA19" s="13">
        <v>8.3301203816518452</v>
      </c>
      <c r="BB19" s="13">
        <v>8.3301203816518452</v>
      </c>
      <c r="BC19" s="13">
        <v>8.3301203816518452</v>
      </c>
    </row>
    <row r="25" spans="1:55" x14ac:dyDescent="0.2">
      <c r="A25" s="7" t="s">
        <v>160</v>
      </c>
    </row>
    <row r="26" spans="1:55" s="13" customFormat="1" x14ac:dyDescent="0.2">
      <c r="A26" s="13" t="s">
        <v>47</v>
      </c>
      <c r="E26" s="13">
        <v>163.56205907036713</v>
      </c>
      <c r="F26" s="13">
        <v>163.56205907036713</v>
      </c>
      <c r="G26" s="13">
        <v>163.5620590703671</v>
      </c>
      <c r="H26" s="13">
        <v>163.5620590703671</v>
      </c>
      <c r="I26" s="13">
        <v>163.5620590703671</v>
      </c>
      <c r="J26" s="13">
        <v>163.56205907036707</v>
      </c>
      <c r="K26" s="13">
        <v>163.5620590703671</v>
      </c>
      <c r="L26" s="13">
        <v>163.5620590703671</v>
      </c>
      <c r="M26" s="13">
        <v>163.56205907036713</v>
      </c>
      <c r="N26" s="13">
        <v>163.56205907036713</v>
      </c>
      <c r="O26" s="13">
        <v>163.56205907036713</v>
      </c>
      <c r="P26" s="13">
        <v>163.56205907036713</v>
      </c>
      <c r="Q26" s="13">
        <v>163.56205907036713</v>
      </c>
      <c r="R26" s="13">
        <v>163.56205907036713</v>
      </c>
      <c r="S26" s="13">
        <v>163.56205907036713</v>
      </c>
      <c r="T26" s="13">
        <v>163.5620590703671</v>
      </c>
      <c r="U26" s="13">
        <v>163.5620590703671</v>
      </c>
      <c r="V26" s="13">
        <v>163.5620590703671</v>
      </c>
      <c r="W26" s="13">
        <v>163.56205907036713</v>
      </c>
      <c r="X26" s="13">
        <v>163.5620590703671</v>
      </c>
      <c r="Y26" s="13">
        <v>163.5620590703671</v>
      </c>
      <c r="Z26" s="13">
        <v>163.56205907036713</v>
      </c>
      <c r="AA26" s="13">
        <v>163.56205907036713</v>
      </c>
      <c r="AB26" s="13">
        <v>163.5620590703671</v>
      </c>
      <c r="AC26" s="13">
        <v>163.56205907036713</v>
      </c>
      <c r="AD26" s="13">
        <v>163.56205907036713</v>
      </c>
      <c r="AE26" s="13">
        <v>163.56205907036713</v>
      </c>
      <c r="AF26" s="13">
        <v>163.56205907036713</v>
      </c>
      <c r="AG26" s="13">
        <v>163.5620590703671</v>
      </c>
      <c r="AH26" s="13">
        <v>163.56205907036713</v>
      </c>
      <c r="AI26" s="13">
        <v>163.56205907036713</v>
      </c>
      <c r="AJ26" s="13">
        <v>163.56205907036713</v>
      </c>
      <c r="AK26" s="13">
        <v>163.56205907036713</v>
      </c>
      <c r="AL26" s="13">
        <v>163.5620590703671</v>
      </c>
    </row>
    <row r="27" spans="1:55" s="13" customFormat="1" x14ac:dyDescent="0.2">
      <c r="A27" s="13" t="s">
        <v>51</v>
      </c>
      <c r="E27" s="13">
        <v>1.7577974585519998</v>
      </c>
      <c r="F27" s="13">
        <v>1.757797458552</v>
      </c>
      <c r="G27" s="13">
        <v>1.7577974585520004</v>
      </c>
      <c r="H27" s="13">
        <v>1.7577974585520004</v>
      </c>
      <c r="I27" s="13">
        <v>1.7577974585520004</v>
      </c>
      <c r="J27" s="13">
        <v>1.757797458552</v>
      </c>
      <c r="K27" s="13">
        <v>1.7577974585520002</v>
      </c>
      <c r="L27" s="13">
        <v>1.7577974585520004</v>
      </c>
      <c r="M27" s="13">
        <v>1.7577974585520004</v>
      </c>
      <c r="N27" s="13">
        <v>1.7577974585520002</v>
      </c>
      <c r="O27" s="13">
        <v>1.7577974585520004</v>
      </c>
      <c r="P27" s="13">
        <v>1.7577974585520002</v>
      </c>
      <c r="Q27" s="13">
        <v>1.7577974585520002</v>
      </c>
      <c r="R27" s="13">
        <v>1.7577974585520004</v>
      </c>
      <c r="S27" s="13">
        <v>1.7577974585520002</v>
      </c>
      <c r="T27" s="13">
        <v>1.7577974585520006</v>
      </c>
      <c r="U27" s="13">
        <v>1.7577974585520004</v>
      </c>
      <c r="V27" s="13">
        <v>1.7577974585520002</v>
      </c>
      <c r="W27" s="13">
        <v>1.7577974585520004</v>
      </c>
      <c r="X27" s="13">
        <v>1.7577974585520002</v>
      </c>
      <c r="Y27" s="13">
        <v>1.7577974585520002</v>
      </c>
      <c r="Z27" s="13">
        <v>1.7577974585519998</v>
      </c>
      <c r="AA27" s="13">
        <v>1.757797458552</v>
      </c>
      <c r="AB27" s="13">
        <v>1.757797458552</v>
      </c>
      <c r="AC27" s="13">
        <v>1.757797458552</v>
      </c>
      <c r="AD27" s="13">
        <v>1.757797458552</v>
      </c>
      <c r="AE27" s="13">
        <v>1.7577974585519998</v>
      </c>
      <c r="AF27" s="13">
        <v>1.7577974585520002</v>
      </c>
      <c r="AG27" s="13">
        <v>1.7577974585520002</v>
      </c>
      <c r="AH27" s="13">
        <v>1.757797458552</v>
      </c>
      <c r="AI27" s="13">
        <v>1.757797458552</v>
      </c>
      <c r="AJ27" s="13">
        <v>1.7577974585520002</v>
      </c>
      <c r="AK27" s="13">
        <v>1.7577974585520002</v>
      </c>
      <c r="AL27" s="13">
        <v>1.757797458552</v>
      </c>
    </row>
    <row r="28" spans="1:55" s="13" customFormat="1" x14ac:dyDescent="0.2">
      <c r="A28" s="13" t="s">
        <v>58</v>
      </c>
      <c r="E28" s="13">
        <v>1.8439904668860003</v>
      </c>
      <c r="F28" s="13">
        <v>1.8439904668860003</v>
      </c>
      <c r="G28" s="13">
        <v>1.8439904668860003</v>
      </c>
      <c r="H28" s="13">
        <v>1.8439904668860005</v>
      </c>
      <c r="I28" s="13">
        <v>1.8439904668860001</v>
      </c>
      <c r="J28" s="13">
        <v>1.8439904668859999</v>
      </c>
      <c r="K28" s="13">
        <v>1.8439904668860008</v>
      </c>
      <c r="L28" s="13">
        <v>1.8439904668860001</v>
      </c>
      <c r="M28" s="13">
        <v>1.8439904668860003</v>
      </c>
      <c r="N28" s="13">
        <v>1.8439904668860001</v>
      </c>
      <c r="O28" s="13">
        <v>1.8439904668860005</v>
      </c>
      <c r="P28" s="13">
        <v>1.8439904668860003</v>
      </c>
      <c r="Q28" s="13">
        <v>1.8439904668860003</v>
      </c>
      <c r="R28" s="13">
        <v>1.8439904668860003</v>
      </c>
      <c r="S28" s="13">
        <v>1.8439904668860005</v>
      </c>
      <c r="T28" s="13">
        <v>1.8439904668860001</v>
      </c>
      <c r="U28" s="13">
        <v>1.8439904668860003</v>
      </c>
      <c r="V28" s="13">
        <v>1.8439904668860001</v>
      </c>
      <c r="W28" s="13">
        <v>1.8439904668859999</v>
      </c>
      <c r="X28" s="13">
        <v>1.8439904668860003</v>
      </c>
      <c r="Y28" s="13">
        <v>1.8439904668860003</v>
      </c>
      <c r="Z28" s="13">
        <v>1.8439904668860003</v>
      </c>
      <c r="AA28" s="13">
        <v>1.8439904668860001</v>
      </c>
      <c r="AB28" s="13">
        <v>1.8439904668860003</v>
      </c>
      <c r="AC28" s="13">
        <v>1.8439904668860001</v>
      </c>
      <c r="AD28" s="13">
        <v>1.8439904668860003</v>
      </c>
      <c r="AE28" s="13">
        <v>1.8439904668860003</v>
      </c>
      <c r="AF28" s="13">
        <v>1.8439904668860005</v>
      </c>
      <c r="AG28" s="13">
        <v>1.8439904668860003</v>
      </c>
      <c r="AH28" s="13">
        <v>1.8439904668860005</v>
      </c>
      <c r="AI28" s="13">
        <v>1.8439904668860003</v>
      </c>
      <c r="AJ28" s="13">
        <v>1.8439904668860003</v>
      </c>
      <c r="AK28" s="13">
        <v>1.8439904668859999</v>
      </c>
      <c r="AL28" s="13">
        <v>1.8439904668860001</v>
      </c>
    </row>
    <row r="29" spans="1:55" s="13" customFormat="1" x14ac:dyDescent="0.2">
      <c r="A29" s="13" t="s">
        <v>60</v>
      </c>
      <c r="E29" s="13">
        <v>1.1251369208700002</v>
      </c>
      <c r="F29" s="13">
        <v>1.1251369208700002</v>
      </c>
      <c r="G29" s="13">
        <v>1.1251369208700002</v>
      </c>
      <c r="H29" s="13">
        <v>1.1251369208699999</v>
      </c>
      <c r="I29" s="13">
        <v>1.1251369208699999</v>
      </c>
      <c r="J29" s="13">
        <v>1.1251369208699999</v>
      </c>
      <c r="K29" s="13">
        <v>1.1251369208700002</v>
      </c>
      <c r="L29" s="13">
        <v>1.1251369208700002</v>
      </c>
      <c r="M29" s="13">
        <v>1.1251369208699999</v>
      </c>
      <c r="N29" s="13">
        <v>1.1251369208699999</v>
      </c>
      <c r="O29" s="13">
        <v>1.1251369208699999</v>
      </c>
      <c r="P29" s="13">
        <v>1.1251369208699999</v>
      </c>
      <c r="Q29" s="13">
        <v>1.1251369208700002</v>
      </c>
      <c r="R29" s="13">
        <v>1.1251369208700002</v>
      </c>
      <c r="S29" s="13">
        <v>1.1251369208699999</v>
      </c>
      <c r="T29" s="13">
        <v>1.1251369208700002</v>
      </c>
      <c r="U29" s="13">
        <v>1.1251369208699999</v>
      </c>
      <c r="V29" s="13">
        <v>1.1251369208700002</v>
      </c>
      <c r="W29" s="13">
        <v>1.1251369208699999</v>
      </c>
      <c r="X29" s="13">
        <v>1.1251369208700002</v>
      </c>
      <c r="Y29" s="13">
        <v>1.1251369208700002</v>
      </c>
      <c r="Z29" s="13">
        <v>1.1251369208700002</v>
      </c>
      <c r="AA29" s="13">
        <v>1.1251369208700002</v>
      </c>
      <c r="AB29" s="13">
        <v>1.1251369208699999</v>
      </c>
      <c r="AC29" s="13">
        <v>1.1251369208700002</v>
      </c>
      <c r="AD29" s="13">
        <v>1.1251369208700002</v>
      </c>
      <c r="AE29" s="13">
        <v>1.1251369208700002</v>
      </c>
      <c r="AF29" s="13">
        <v>1.1251369208699999</v>
      </c>
      <c r="AG29" s="13">
        <v>1.1251369208700002</v>
      </c>
      <c r="AH29" s="13">
        <v>1.1251369208699999</v>
      </c>
      <c r="AI29" s="13">
        <v>1.1251369208700002</v>
      </c>
      <c r="AJ29" s="13">
        <v>1.1251369208699999</v>
      </c>
      <c r="AK29" s="13">
        <v>1.1251369208699999</v>
      </c>
      <c r="AL29" s="13">
        <v>1.1251369208700002</v>
      </c>
    </row>
    <row r="30" spans="1:55" s="13" customFormat="1" x14ac:dyDescent="0.2">
      <c r="A30" s="13" t="s">
        <v>62</v>
      </c>
      <c r="E30" s="13">
        <v>56.668976936687557</v>
      </c>
      <c r="F30" s="13">
        <v>56.668976936687557</v>
      </c>
      <c r="G30" s="13">
        <v>56.668976936687571</v>
      </c>
      <c r="H30" s="13">
        <v>56.668976936687564</v>
      </c>
      <c r="I30" s="13">
        <v>56.668976936687557</v>
      </c>
      <c r="J30" s="13">
        <v>56.668976936687557</v>
      </c>
      <c r="K30" s="13">
        <v>56.668976936687564</v>
      </c>
      <c r="L30" s="13">
        <v>56.668976936687564</v>
      </c>
      <c r="M30" s="13">
        <v>56.668976936687564</v>
      </c>
      <c r="N30" s="13">
        <v>56.668976936687564</v>
      </c>
      <c r="O30" s="13">
        <v>56.668976936687564</v>
      </c>
      <c r="P30" s="13">
        <v>56.668976936687571</v>
      </c>
      <c r="Q30" s="13">
        <v>56.668976936687564</v>
      </c>
      <c r="R30" s="13">
        <v>56.668976936687564</v>
      </c>
      <c r="S30" s="13">
        <v>56.668976936687557</v>
      </c>
      <c r="T30" s="13">
        <v>56.668976936687564</v>
      </c>
      <c r="U30" s="13">
        <v>56.668976936687564</v>
      </c>
      <c r="V30" s="13">
        <v>56.668976936687571</v>
      </c>
      <c r="W30" s="13">
        <v>56.668976936687564</v>
      </c>
      <c r="X30" s="13">
        <v>56.668976936687564</v>
      </c>
      <c r="Y30" s="13">
        <v>56.668976936687564</v>
      </c>
      <c r="Z30" s="13">
        <v>56.668976936687564</v>
      </c>
      <c r="AA30" s="13">
        <v>56.668976936687557</v>
      </c>
      <c r="AB30" s="13">
        <v>56.668976936687557</v>
      </c>
      <c r="AC30" s="13">
        <v>56.668976936687557</v>
      </c>
      <c r="AD30" s="13">
        <v>56.668976936687557</v>
      </c>
      <c r="AE30" s="13">
        <v>56.668976936687571</v>
      </c>
      <c r="AF30" s="13">
        <v>56.668976936687564</v>
      </c>
      <c r="AG30" s="13">
        <v>56.668976936687564</v>
      </c>
      <c r="AH30" s="13">
        <v>56.668976936687557</v>
      </c>
      <c r="AI30" s="13">
        <v>56.668976936687564</v>
      </c>
      <c r="AJ30" s="13">
        <v>56.668976936687564</v>
      </c>
      <c r="AK30" s="13">
        <v>56.668976936687557</v>
      </c>
      <c r="AL30" s="13">
        <v>56.668976936687564</v>
      </c>
    </row>
    <row r="31" spans="1:55" s="13" customFormat="1" x14ac:dyDescent="0.2">
      <c r="A31" s="13" t="s">
        <v>64</v>
      </c>
      <c r="E31" s="13">
        <v>43.82996983691055</v>
      </c>
      <c r="F31" s="13">
        <v>43.82996983691055</v>
      </c>
      <c r="G31" s="13">
        <v>43.82996983691055</v>
      </c>
      <c r="H31" s="13">
        <v>43.82996983691055</v>
      </c>
      <c r="I31" s="13">
        <v>43.829969836910543</v>
      </c>
      <c r="J31" s="13">
        <v>43.829969836910543</v>
      </c>
      <c r="K31" s="13">
        <v>43.829969836910543</v>
      </c>
      <c r="L31" s="13">
        <v>43.82996983691055</v>
      </c>
      <c r="M31" s="13">
        <v>43.829969836910536</v>
      </c>
      <c r="N31" s="13">
        <v>43.82996983691055</v>
      </c>
      <c r="O31" s="13">
        <v>43.829969836910543</v>
      </c>
      <c r="P31" s="13">
        <v>43.82996983691055</v>
      </c>
      <c r="Q31" s="13">
        <v>43.82996983691055</v>
      </c>
      <c r="R31" s="13">
        <v>43.82996983691055</v>
      </c>
      <c r="S31" s="13">
        <v>43.829969836910543</v>
      </c>
      <c r="T31" s="13">
        <v>43.829969836910536</v>
      </c>
      <c r="U31" s="13">
        <v>43.829969836910543</v>
      </c>
      <c r="V31" s="13">
        <v>43.82996983691055</v>
      </c>
      <c r="W31" s="13">
        <v>43.82996983691055</v>
      </c>
      <c r="X31" s="13">
        <v>43.829969836910543</v>
      </c>
      <c r="Y31" s="13">
        <v>43.829969836910536</v>
      </c>
      <c r="Z31" s="13">
        <v>43.829969836910543</v>
      </c>
      <c r="AA31" s="13">
        <v>43.829969836910543</v>
      </c>
      <c r="AB31" s="13">
        <v>43.829969836910543</v>
      </c>
      <c r="AC31" s="13">
        <v>43.829969836910543</v>
      </c>
      <c r="AD31" s="13">
        <v>43.829969836910543</v>
      </c>
      <c r="AE31" s="13">
        <v>43.829969836910543</v>
      </c>
      <c r="AF31" s="13">
        <v>43.82996983691055</v>
      </c>
      <c r="AG31" s="13">
        <v>43.82996983691055</v>
      </c>
      <c r="AH31" s="13">
        <v>43.829969836910543</v>
      </c>
      <c r="AI31" s="13">
        <v>43.829969836910543</v>
      </c>
      <c r="AJ31" s="13">
        <v>43.829969836910536</v>
      </c>
      <c r="AK31" s="13">
        <v>43.82996983691055</v>
      </c>
      <c r="AL31" s="13">
        <v>43.829969836910536</v>
      </c>
    </row>
    <row r="32" spans="1:55" s="13" customFormat="1" x14ac:dyDescent="0.2">
      <c r="A32" s="13" t="s">
        <v>64</v>
      </c>
      <c r="E32" s="13">
        <v>43.829969836910536</v>
      </c>
      <c r="F32" s="13">
        <v>43.829969836910543</v>
      </c>
      <c r="G32" s="13">
        <v>43.829969836910543</v>
      </c>
      <c r="H32" s="13">
        <v>43.829969836910543</v>
      </c>
      <c r="I32" s="13">
        <v>43.829969836910536</v>
      </c>
      <c r="J32" s="13">
        <v>43.829969836910543</v>
      </c>
      <c r="K32" s="13">
        <v>43.829969836910543</v>
      </c>
      <c r="L32" s="13">
        <v>43.829969836910543</v>
      </c>
      <c r="M32" s="13">
        <v>43.829969836910543</v>
      </c>
      <c r="N32" s="13">
        <v>43.829969836910543</v>
      </c>
      <c r="O32" s="13">
        <v>43.829969836910543</v>
      </c>
      <c r="P32" s="13">
        <v>43.829969836910543</v>
      </c>
      <c r="Q32" s="13">
        <v>43.82996983691055</v>
      </c>
      <c r="R32" s="13">
        <v>43.829969836910536</v>
      </c>
      <c r="S32" s="13">
        <v>43.829969836910536</v>
      </c>
      <c r="T32" s="13">
        <v>43.829969836910536</v>
      </c>
      <c r="U32" s="13">
        <v>43.82996983691055</v>
      </c>
      <c r="V32" s="13">
        <v>43.82996983691055</v>
      </c>
      <c r="W32" s="13">
        <v>43.829969836910543</v>
      </c>
      <c r="X32" s="13">
        <v>43.829969836910543</v>
      </c>
      <c r="Y32" s="13">
        <v>43.82996983691055</v>
      </c>
      <c r="Z32" s="13">
        <v>43.829969836910543</v>
      </c>
      <c r="AA32" s="13">
        <v>43.829969836910543</v>
      </c>
      <c r="AB32" s="13">
        <v>43.829969836910536</v>
      </c>
      <c r="AC32" s="13">
        <v>43.829969836910543</v>
      </c>
      <c r="AD32" s="13">
        <v>43.829969836910543</v>
      </c>
      <c r="AE32" s="13">
        <v>43.829969836910536</v>
      </c>
      <c r="AF32" s="13">
        <v>43.829969836910536</v>
      </c>
      <c r="AG32" s="13">
        <v>43.829969836910543</v>
      </c>
      <c r="AH32" s="13">
        <v>43.829969836910543</v>
      </c>
      <c r="AI32" s="13">
        <v>43.829969836910543</v>
      </c>
      <c r="AJ32" s="13">
        <v>43.829969836910543</v>
      </c>
      <c r="AK32" s="13">
        <v>43.829969836910543</v>
      </c>
      <c r="AL32" s="13">
        <v>43.829969836910543</v>
      </c>
    </row>
    <row r="34" spans="1:36" s="53" customFormat="1" x14ac:dyDescent="0.2">
      <c r="A34" s="53" t="s">
        <v>27</v>
      </c>
    </row>
    <row r="35" spans="1:36" s="17" customFormat="1" ht="21" customHeight="1" x14ac:dyDescent="0.2">
      <c r="B35" s="17" t="s">
        <v>102</v>
      </c>
      <c r="C35" s="17">
        <v>2017</v>
      </c>
      <c r="D35" s="17">
        <v>2018</v>
      </c>
      <c r="E35" s="17">
        <v>2019</v>
      </c>
      <c r="F35" s="17">
        <v>2020</v>
      </c>
      <c r="G35" s="17">
        <v>2021</v>
      </c>
      <c r="H35" s="17">
        <v>2022</v>
      </c>
      <c r="I35" s="17">
        <v>2023</v>
      </c>
      <c r="J35" s="17">
        <v>2024</v>
      </c>
      <c r="K35" s="17">
        <v>2025</v>
      </c>
      <c r="L35" s="17">
        <v>2026</v>
      </c>
      <c r="M35" s="17">
        <v>2027</v>
      </c>
      <c r="N35" s="17">
        <v>2028</v>
      </c>
      <c r="O35" s="17">
        <v>2029</v>
      </c>
      <c r="P35" s="17">
        <v>2030</v>
      </c>
      <c r="Q35" s="17">
        <v>2031</v>
      </c>
      <c r="R35" s="17">
        <v>2032</v>
      </c>
      <c r="S35" s="17">
        <v>2033</v>
      </c>
      <c r="T35" s="17">
        <v>2034</v>
      </c>
      <c r="U35" s="17">
        <v>2035</v>
      </c>
      <c r="V35" s="17">
        <v>2036</v>
      </c>
      <c r="W35" s="17">
        <v>2037</v>
      </c>
      <c r="X35" s="17">
        <v>2038</v>
      </c>
      <c r="Y35" s="17">
        <v>2039</v>
      </c>
      <c r="Z35" s="17">
        <v>2040</v>
      </c>
      <c r="AA35" s="17">
        <v>2041</v>
      </c>
      <c r="AB35" s="17">
        <v>2042</v>
      </c>
      <c r="AC35" s="17">
        <v>2043</v>
      </c>
      <c r="AD35" s="17">
        <v>2044</v>
      </c>
      <c r="AE35" s="17">
        <v>2045</v>
      </c>
      <c r="AF35" s="17">
        <v>2046</v>
      </c>
      <c r="AG35" s="17">
        <v>2047</v>
      </c>
      <c r="AH35" s="17">
        <v>2048</v>
      </c>
      <c r="AI35" s="17">
        <v>2049</v>
      </c>
      <c r="AJ35" s="17">
        <v>2050</v>
      </c>
    </row>
    <row r="36" spans="1:36" s="16" customFormat="1" x14ac:dyDescent="0.2">
      <c r="A36" s="16" t="s">
        <v>47</v>
      </c>
      <c r="B36" s="16" t="s">
        <v>48</v>
      </c>
      <c r="C36" s="16">
        <v>44.390612465971458</v>
      </c>
      <c r="D36" s="16">
        <v>44.40054234214363</v>
      </c>
      <c r="E36" s="16">
        <v>44.386331510197749</v>
      </c>
      <c r="F36" s="16">
        <v>44.359498861499347</v>
      </c>
      <c r="G36" s="16">
        <v>44.320270924125204</v>
      </c>
      <c r="H36" s="16">
        <v>44.285285583489454</v>
      </c>
      <c r="I36" s="16">
        <v>44.265332198166689</v>
      </c>
      <c r="J36" s="16">
        <v>44.254720101200824</v>
      </c>
      <c r="K36" s="16">
        <v>44.25863649430184</v>
      </c>
      <c r="L36" s="16">
        <v>44.260791347486069</v>
      </c>
      <c r="M36" s="16">
        <v>44.26120642699496</v>
      </c>
      <c r="N36" s="16">
        <v>44.244092423609345</v>
      </c>
      <c r="O36" s="16">
        <v>44.215003291586328</v>
      </c>
      <c r="P36" s="16">
        <v>44.179358779836058</v>
      </c>
      <c r="Q36" s="16">
        <v>44.137273959894713</v>
      </c>
      <c r="R36" s="16">
        <v>44.078581805009193</v>
      </c>
      <c r="S36" s="16">
        <v>44.008694897347866</v>
      </c>
      <c r="T36" s="16">
        <v>43.93797155859329</v>
      </c>
      <c r="U36" s="16">
        <v>43.856334866357315</v>
      </c>
      <c r="V36" s="16">
        <v>43.779027012012705</v>
      </c>
      <c r="W36" s="16">
        <v>43.696001222557904</v>
      </c>
      <c r="X36" s="16">
        <v>43.617760663116023</v>
      </c>
      <c r="Y36" s="16">
        <v>43.534767495024866</v>
      </c>
      <c r="Z36" s="16">
        <v>43.453045475510798</v>
      </c>
      <c r="AA36" s="16">
        <v>43.36980587082418</v>
      </c>
      <c r="AB36" s="16">
        <v>43.286804733220656</v>
      </c>
      <c r="AC36" s="16">
        <v>43.202101571619792</v>
      </c>
      <c r="AD36" s="16">
        <v>43.117583788561248</v>
      </c>
      <c r="AE36" s="16">
        <v>43.032074916526</v>
      </c>
      <c r="AF36" s="16">
        <v>42.946100680775906</v>
      </c>
      <c r="AG36" s="16">
        <v>42.859377010182726</v>
      </c>
      <c r="AH36" s="16">
        <v>42.772274997926054</v>
      </c>
      <c r="AI36" s="16">
        <v>42.684435571476044</v>
      </c>
      <c r="AJ36" s="16">
        <v>42.596105598058088</v>
      </c>
    </row>
    <row r="37" spans="1:36" s="16" customFormat="1" x14ac:dyDescent="0.2">
      <c r="A37" s="16" t="s">
        <v>51</v>
      </c>
      <c r="B37" s="16" t="s">
        <v>48</v>
      </c>
      <c r="C37" s="16">
        <v>343.07731266815892</v>
      </c>
      <c r="D37" s="16">
        <v>343.15405671477214</v>
      </c>
      <c r="E37" s="16">
        <v>343.04422687093961</v>
      </c>
      <c r="F37" s="16">
        <v>342.83684804699851</v>
      </c>
      <c r="G37" s="16">
        <v>342.53367098797173</v>
      </c>
      <c r="H37" s="16">
        <v>342.26328326450209</v>
      </c>
      <c r="I37" s="16">
        <v>342.10907151938562</v>
      </c>
      <c r="J37" s="16">
        <v>342.02705486075956</v>
      </c>
      <c r="K37" s="16">
        <v>342.05732309870018</v>
      </c>
      <c r="L37" s="16">
        <v>342.07397709824119</v>
      </c>
      <c r="M37" s="16">
        <v>342.07718508196905</v>
      </c>
      <c r="N37" s="16">
        <v>341.94491778570153</v>
      </c>
      <c r="O37" s="16">
        <v>341.72009950345864</v>
      </c>
      <c r="P37" s="16">
        <v>341.44461730973973</v>
      </c>
      <c r="Q37" s="16">
        <v>341.11936054648453</v>
      </c>
      <c r="R37" s="16">
        <v>340.66575232496564</v>
      </c>
      <c r="S37" s="16">
        <v>340.12562433079762</v>
      </c>
      <c r="T37" s="16">
        <v>339.57903189480811</v>
      </c>
      <c r="U37" s="16">
        <v>338.94809450891586</v>
      </c>
      <c r="V37" s="16">
        <v>338.35061298200463</v>
      </c>
      <c r="W37" s="16">
        <v>337.70893981855949</v>
      </c>
      <c r="X37" s="16">
        <v>337.10424978650485</v>
      </c>
      <c r="Y37" s="16">
        <v>336.46282874054947</v>
      </c>
      <c r="Z37" s="16">
        <v>335.83123189420729</v>
      </c>
      <c r="AA37" s="16">
        <v>335.18790623824037</v>
      </c>
      <c r="AB37" s="16">
        <v>334.54642359910707</v>
      </c>
      <c r="AC37" s="16">
        <v>333.89178669634293</v>
      </c>
      <c r="AD37" s="16">
        <v>333.23858251028616</v>
      </c>
      <c r="AE37" s="16">
        <v>332.57771859340227</v>
      </c>
      <c r="AF37" s="16">
        <v>331.91325806624792</v>
      </c>
      <c r="AG37" s="16">
        <v>331.24300545654057</v>
      </c>
      <c r="AH37" s="16">
        <v>330.56982879523838</v>
      </c>
      <c r="AI37" s="16">
        <v>329.89095295418321</v>
      </c>
      <c r="AJ37" s="16">
        <v>329.20828587155381</v>
      </c>
    </row>
    <row r="38" spans="1:36" s="16" customFormat="1" x14ac:dyDescent="0.2">
      <c r="A38" s="16" t="s">
        <v>58</v>
      </c>
      <c r="B38" s="16" t="s">
        <v>84</v>
      </c>
      <c r="C38" s="16">
        <v>400.02315339214692</v>
      </c>
      <c r="D38" s="16">
        <v>400.1126358335581</v>
      </c>
      <c r="E38" s="16">
        <v>399.98457583412284</v>
      </c>
      <c r="F38" s="16">
        <v>399.7427751436183</v>
      </c>
      <c r="G38" s="16">
        <v>399.38927510525986</v>
      </c>
      <c r="H38" s="16">
        <v>399.07400695494221</v>
      </c>
      <c r="I38" s="16">
        <v>398.89419830454847</v>
      </c>
      <c r="J38" s="16">
        <v>398.79856807426842</v>
      </c>
      <c r="K38" s="16">
        <v>398.83386039918048</v>
      </c>
      <c r="L38" s="16">
        <v>398.85327872026153</v>
      </c>
      <c r="M38" s="16">
        <v>398.85701918259889</v>
      </c>
      <c r="N38" s="16">
        <v>398.70279744018143</v>
      </c>
      <c r="O38" s="16">
        <v>398.44066259511231</v>
      </c>
      <c r="P38" s="16">
        <v>398.11945436662944</v>
      </c>
      <c r="Q38" s="16">
        <v>397.74020971449073</v>
      </c>
      <c r="R38" s="16">
        <v>397.21130913005567</v>
      </c>
      <c r="S38" s="16">
        <v>396.58152774992845</v>
      </c>
      <c r="T38" s="16">
        <v>395.94420892472164</v>
      </c>
      <c r="U38" s="16">
        <v>395.2085451154922</v>
      </c>
      <c r="V38" s="16">
        <v>394.51189035091528</v>
      </c>
      <c r="W38" s="16">
        <v>393.76370878130882</v>
      </c>
      <c r="X38" s="16">
        <v>393.05864900464775</v>
      </c>
      <c r="Y38" s="16">
        <v>392.31076140036481</v>
      </c>
      <c r="Z38" s="16">
        <v>391.5743286698488</v>
      </c>
      <c r="AA38" s="16">
        <v>390.82422031801235</v>
      </c>
      <c r="AB38" s="16">
        <v>390.07626089698073</v>
      </c>
      <c r="AC38" s="16">
        <v>389.31296379600371</v>
      </c>
      <c r="AD38" s="16">
        <v>388.55133722185559</v>
      </c>
      <c r="AE38" s="16">
        <v>387.78077951304346</v>
      </c>
      <c r="AF38" s="16">
        <v>387.00602820900161</v>
      </c>
      <c r="AG38" s="16">
        <v>386.22452342100115</v>
      </c>
      <c r="AH38" s="16">
        <v>385.43960923139815</v>
      </c>
      <c r="AI38" s="16">
        <v>384.64804988114963</v>
      </c>
      <c r="AJ38" s="16">
        <v>383.85206999840346</v>
      </c>
    </row>
    <row r="39" spans="1:36" s="16" customFormat="1" x14ac:dyDescent="0.2">
      <c r="A39" s="16" t="s">
        <v>60</v>
      </c>
      <c r="B39" s="16" t="s">
        <v>84</v>
      </c>
      <c r="C39" s="16">
        <v>3.9603786486362158</v>
      </c>
      <c r="D39" s="16">
        <v>3.9612645582326667</v>
      </c>
      <c r="E39" s="16">
        <v>3.9599967164009957</v>
      </c>
      <c r="F39" s="16">
        <v>3.9576027992395018</v>
      </c>
      <c r="G39" s="16">
        <v>3.954103016808574</v>
      </c>
      <c r="H39" s="16">
        <v>3.9509817443509041</v>
      </c>
      <c r="I39" s="16">
        <v>3.9492015715438527</v>
      </c>
      <c r="J39" s="16">
        <v>3.948254796541073</v>
      </c>
      <c r="K39" s="16">
        <v>3.9486042037412732</v>
      </c>
      <c r="L39" s="16">
        <v>3.9487964523737569</v>
      </c>
      <c r="M39" s="16">
        <v>3.9488334843481598</v>
      </c>
      <c r="N39" s="16">
        <v>3.9473066314881535</v>
      </c>
      <c r="O39" s="16">
        <v>3.9447113986005777</v>
      </c>
      <c r="P39" s="16">
        <v>3.9415313171501349</v>
      </c>
      <c r="Q39" s="16">
        <v>3.9377766534257903</v>
      </c>
      <c r="R39" s="16">
        <v>3.9325403400672125</v>
      </c>
      <c r="S39" s="16">
        <v>3.926305269146908</v>
      </c>
      <c r="T39" s="16">
        <v>3.9199955747046737</v>
      </c>
      <c r="U39" s="16">
        <v>3.9127122281835023</v>
      </c>
      <c r="V39" s="16">
        <v>3.9058150857763567</v>
      </c>
      <c r="W39" s="16">
        <v>3.8984078087513989</v>
      </c>
      <c r="X39" s="16">
        <v>3.8914274535848983</v>
      </c>
      <c r="Y39" s="16">
        <v>3.8840230869264567</v>
      </c>
      <c r="Z39" s="16">
        <v>3.8767321277973146</v>
      </c>
      <c r="AA39" s="16">
        <v>3.8693057749085247</v>
      </c>
      <c r="AB39" s="16">
        <v>3.8619006972374419</v>
      </c>
      <c r="AC39" s="16">
        <v>3.8543437708054569</v>
      </c>
      <c r="AD39" s="16">
        <v>3.8468033832131088</v>
      </c>
      <c r="AE39" s="16">
        <v>3.8391745740513303</v>
      </c>
      <c r="AF39" s="16">
        <v>3.831504246730244</v>
      </c>
      <c r="AG39" s="16">
        <v>3.8237670573951816</v>
      </c>
      <c r="AH39" s="16">
        <v>3.8159961137106588</v>
      </c>
      <c r="AI39" s="16">
        <v>3.8081593804534242</v>
      </c>
      <c r="AJ39" s="16">
        <v>3.8002788822731568</v>
      </c>
    </row>
    <row r="40" spans="1:36" s="16" customFormat="1" x14ac:dyDescent="0.2">
      <c r="A40" s="16" t="s">
        <v>62</v>
      </c>
      <c r="B40" s="16" t="s">
        <v>48</v>
      </c>
      <c r="C40" s="16">
        <v>225.10726830501579</v>
      </c>
      <c r="D40" s="16">
        <v>225.157623260164</v>
      </c>
      <c r="E40" s="16">
        <v>225.08555933984459</v>
      </c>
      <c r="F40" s="16">
        <v>224.94948948375696</v>
      </c>
      <c r="G40" s="16">
        <v>224.75056242839582</v>
      </c>
      <c r="H40" s="16">
        <v>224.57314981740134</v>
      </c>
      <c r="I40" s="16">
        <v>224.47196508905617</v>
      </c>
      <c r="J40" s="16">
        <v>224.41815055426446</v>
      </c>
      <c r="K40" s="16">
        <v>224.43801080181689</v>
      </c>
      <c r="L40" s="16">
        <v>224.44893818233612</v>
      </c>
      <c r="M40" s="16">
        <v>224.45104307364508</v>
      </c>
      <c r="N40" s="16">
        <v>224.36425700925244</v>
      </c>
      <c r="O40" s="16">
        <v>224.21674440054298</v>
      </c>
      <c r="P40" s="16">
        <v>224.0359890961119</v>
      </c>
      <c r="Q40" s="16">
        <v>223.8225746301284</v>
      </c>
      <c r="R40" s="16">
        <v>223.52494344363961</v>
      </c>
      <c r="S40" s="16">
        <v>223.17054304229382</v>
      </c>
      <c r="T40" s="16">
        <v>222.8119010522862</v>
      </c>
      <c r="U40" s="16">
        <v>222.39791683891701</v>
      </c>
      <c r="V40" s="16">
        <v>222.00588440360482</v>
      </c>
      <c r="W40" s="16">
        <v>221.5848560008684</v>
      </c>
      <c r="X40" s="16">
        <v>221.18809376605765</v>
      </c>
      <c r="Y40" s="16">
        <v>220.76723078807331</v>
      </c>
      <c r="Z40" s="16">
        <v>220.35281387532436</v>
      </c>
      <c r="AA40" s="16">
        <v>219.93070120363822</v>
      </c>
      <c r="AB40" s="16">
        <v>219.50979781181277</v>
      </c>
      <c r="AC40" s="16">
        <v>219.08026336149661</v>
      </c>
      <c r="AD40" s="16">
        <v>218.65166897609382</v>
      </c>
      <c r="AE40" s="16">
        <v>218.21804872328806</v>
      </c>
      <c r="AF40" s="16">
        <v>217.78206858516421</v>
      </c>
      <c r="AG40" s="16">
        <v>217.34228802120873</v>
      </c>
      <c r="AH40" s="16">
        <v>216.90058886560465</v>
      </c>
      <c r="AI40" s="16">
        <v>216.45515024155321</v>
      </c>
      <c r="AJ40" s="16">
        <v>216.0072240265047</v>
      </c>
    </row>
    <row r="41" spans="1:36" s="16" customFormat="1" x14ac:dyDescent="0.2">
      <c r="A41" s="16" t="s">
        <v>64</v>
      </c>
      <c r="B41" s="16" t="s">
        <v>48</v>
      </c>
      <c r="C41" s="16">
        <v>181.3477804008761</v>
      </c>
      <c r="D41" s="16">
        <v>181.38834665809685</v>
      </c>
      <c r="E41" s="16">
        <v>181.33029152689062</v>
      </c>
      <c r="F41" s="16">
        <v>181.22067282569654</v>
      </c>
      <c r="G41" s="16">
        <v>181.06041598360045</v>
      </c>
      <c r="H41" s="16">
        <v>180.91749130835015</v>
      </c>
      <c r="I41" s="16">
        <v>180.83597627760935</v>
      </c>
      <c r="J41" s="16">
        <v>180.79262296204891</v>
      </c>
      <c r="K41" s="16">
        <v>180.80862249791002</v>
      </c>
      <c r="L41" s="16">
        <v>180.81742566192017</v>
      </c>
      <c r="M41" s="16">
        <v>180.81912137512273</v>
      </c>
      <c r="N41" s="16">
        <v>180.74920599537583</v>
      </c>
      <c r="O41" s="16">
        <v>180.6303689432805</v>
      </c>
      <c r="P41" s="16">
        <v>180.48475137392757</v>
      </c>
      <c r="Q41" s="16">
        <v>180.31282338598226</v>
      </c>
      <c r="R41" s="16">
        <v>180.07304989730616</v>
      </c>
      <c r="S41" s="16">
        <v>179.78754278489191</v>
      </c>
      <c r="T41" s="16">
        <v>179.49861862293054</v>
      </c>
      <c r="U41" s="16">
        <v>179.16511043023297</v>
      </c>
      <c r="V41" s="16">
        <v>178.84928672305395</v>
      </c>
      <c r="W41" s="16">
        <v>178.510103688686</v>
      </c>
      <c r="X41" s="16">
        <v>178.19046962634948</v>
      </c>
      <c r="Y41" s="16">
        <v>177.85141985916493</v>
      </c>
      <c r="Z41" s="16">
        <v>177.5175630812231</v>
      </c>
      <c r="AA41" s="16">
        <v>177.17750655321419</v>
      </c>
      <c r="AB41" s="16">
        <v>176.83842422839422</v>
      </c>
      <c r="AC41" s="16">
        <v>176.49238867051517</v>
      </c>
      <c r="AD41" s="16">
        <v>176.14711043463097</v>
      </c>
      <c r="AE41" s="16">
        <v>175.79778332948996</v>
      </c>
      <c r="AF41" s="16">
        <v>175.44655508642629</v>
      </c>
      <c r="AG41" s="16">
        <v>175.09226519726684</v>
      </c>
      <c r="AH41" s="16">
        <v>174.73642967904087</v>
      </c>
      <c r="AI41" s="16">
        <v>174.37758162235755</v>
      </c>
      <c r="AJ41" s="16">
        <v>174.01672954728218</v>
      </c>
    </row>
    <row r="42" spans="1:36" s="16" customFormat="1" x14ac:dyDescent="0.2">
      <c r="A42" s="16" t="s">
        <v>64</v>
      </c>
      <c r="B42" s="16" t="s">
        <v>84</v>
      </c>
      <c r="C42" s="16">
        <v>8.3301203816518452</v>
      </c>
      <c r="D42" s="16">
        <v>8.3319837725647918</v>
      </c>
      <c r="E42" s="16">
        <v>8.3293170388961961</v>
      </c>
      <c r="F42" s="16">
        <v>8.3242817582050908</v>
      </c>
      <c r="G42" s="16">
        <v>8.3169204396177197</v>
      </c>
      <c r="H42" s="16">
        <v>8.3103552655212294</v>
      </c>
      <c r="I42" s="16">
        <v>8.306610912998778</v>
      </c>
      <c r="J42" s="16">
        <v>8.3046194999428042</v>
      </c>
      <c r="K42" s="16">
        <v>8.3053544306901177</v>
      </c>
      <c r="L42" s="16">
        <v>8.3057587996643711</v>
      </c>
      <c r="M42" s="16">
        <v>8.305836691409608</v>
      </c>
      <c r="N42" s="16">
        <v>8.3026251631045298</v>
      </c>
      <c r="O42" s="16">
        <v>8.2971664420351772</v>
      </c>
      <c r="P42" s="16">
        <v>8.2904775711832013</v>
      </c>
      <c r="Q42" s="16">
        <v>8.2825801442977234</v>
      </c>
      <c r="R42" s="16">
        <v>8.271566267973542</v>
      </c>
      <c r="S42" s="16">
        <v>8.2584516403173822</v>
      </c>
      <c r="T42" s="16">
        <v>8.245180052184427</v>
      </c>
      <c r="U42" s="16">
        <v>8.2298605187040774</v>
      </c>
      <c r="V42" s="16">
        <v>8.2153533132981735</v>
      </c>
      <c r="W42" s="16">
        <v>8.1997731087792474</v>
      </c>
      <c r="X42" s="16">
        <v>8.185090876598327</v>
      </c>
      <c r="Y42" s="16">
        <v>8.1695167936413995</v>
      </c>
      <c r="Z42" s="16">
        <v>8.1541812480706817</v>
      </c>
      <c r="AA42" s="16">
        <v>8.1385609200544327</v>
      </c>
      <c r="AB42" s="16">
        <v>8.1229853415786604</v>
      </c>
      <c r="AC42" s="16">
        <v>8.1070903697896881</v>
      </c>
      <c r="AD42" s="16">
        <v>8.0912301852110744</v>
      </c>
      <c r="AE42" s="16">
        <v>8.0751840178305532</v>
      </c>
      <c r="AF42" s="16">
        <v>8.0590505226221296</v>
      </c>
      <c r="AG42" s="16">
        <v>8.0427763922182329</v>
      </c>
      <c r="AH42" s="16">
        <v>8.026431264109485</v>
      </c>
      <c r="AI42" s="16">
        <v>8.0099477565402921</v>
      </c>
      <c r="AJ42" s="16">
        <v>7.993372195379842</v>
      </c>
    </row>
    <row r="44" spans="1:36" x14ac:dyDescent="0.2">
      <c r="A44" s="7" t="s">
        <v>150</v>
      </c>
      <c r="C44" s="7">
        <v>1.2062366262624573</v>
      </c>
      <c r="D44" s="7">
        <v>1.2065064531395322</v>
      </c>
      <c r="E44" s="7">
        <v>1.2061202988372928</v>
      </c>
      <c r="F44" s="7">
        <v>1.2053911689190142</v>
      </c>
      <c r="G44" s="7">
        <v>1.2043252188857794</v>
      </c>
      <c r="H44" s="7">
        <v>1.2033745539385572</v>
      </c>
      <c r="I44" s="7">
        <v>1.2028323558733092</v>
      </c>
      <c r="J44" s="7">
        <v>1.2025439908490261</v>
      </c>
      <c r="K44" s="7">
        <v>1.2026504119263408</v>
      </c>
      <c r="L44" s="7">
        <v>1.2027089662622832</v>
      </c>
      <c r="M44" s="7">
        <v>1.2027202453160888</v>
      </c>
      <c r="N44" s="7">
        <v>1.2022552024487132</v>
      </c>
      <c r="O44" s="7">
        <v>1.2014647565746166</v>
      </c>
      <c r="P44" s="7">
        <v>1.2004961798145779</v>
      </c>
      <c r="Q44" s="7">
        <v>1.199352599034704</v>
      </c>
      <c r="R44" s="7">
        <v>1.197757743209017</v>
      </c>
      <c r="S44" s="7">
        <v>1.1958586897147241</v>
      </c>
      <c r="T44" s="7">
        <v>1.1939369076802289</v>
      </c>
      <c r="U44" s="7">
        <v>1.1917185745068029</v>
      </c>
      <c r="V44" s="7">
        <v>1.1896178698706659</v>
      </c>
      <c r="W44" s="7">
        <v>1.1873617904295113</v>
      </c>
      <c r="X44" s="7">
        <v>1.185235741176859</v>
      </c>
      <c r="Y44" s="7">
        <v>1.1829805481637454</v>
      </c>
      <c r="Z44" s="7">
        <v>1.1807598963719825</v>
      </c>
      <c r="AA44" s="7">
        <v>1.1784980068788924</v>
      </c>
      <c r="AB44" s="7">
        <v>1.1762425973083317</v>
      </c>
      <c r="AC44" s="7">
        <v>1.1739409382365731</v>
      </c>
      <c r="AD44" s="7">
        <v>1.171644316499852</v>
      </c>
      <c r="AE44" s="7">
        <v>1.1693207636676313</v>
      </c>
      <c r="AF44" s="7">
        <v>1.1669845653969682</v>
      </c>
      <c r="AG44" s="7">
        <v>1.1646280025558136</v>
      </c>
      <c r="AH44" s="7">
        <v>1.1622611589470282</v>
      </c>
      <c r="AI44" s="7">
        <v>1.1598742774077133</v>
      </c>
      <c r="AJ44" s="7">
        <v>1.1574740661194551</v>
      </c>
    </row>
    <row r="46" spans="1:36" s="53" customFormat="1" x14ac:dyDescent="0.2">
      <c r="A46" s="53" t="s">
        <v>161</v>
      </c>
    </row>
    <row r="47" spans="1:36" s="16" customFormat="1" x14ac:dyDescent="0.2">
      <c r="A47" s="16" t="s">
        <v>47</v>
      </c>
      <c r="C47" s="16">
        <v>43.909475137986213</v>
      </c>
      <c r="D47" s="16">
        <v>42.489909598045699</v>
      </c>
      <c r="E47" s="16">
        <v>41.257495287161653</v>
      </c>
      <c r="F47" s="16">
        <v>39.792737692388002</v>
      </c>
      <c r="G47" s="16">
        <v>38.012426080942149</v>
      </c>
      <c r="H47" s="16">
        <v>35.997308251791125</v>
      </c>
      <c r="I47" s="16">
        <v>33.757949067082428</v>
      </c>
      <c r="J47" s="16">
        <v>31.288478516865531</v>
      </c>
      <c r="K47" s="16">
        <v>28.59359953937577</v>
      </c>
      <c r="L47" s="16">
        <v>25.681163923012178</v>
      </c>
      <c r="M47" s="16">
        <v>24.482313406997587</v>
      </c>
      <c r="N47" s="16">
        <v>23.274219379589812</v>
      </c>
      <c r="O47" s="16">
        <v>22.061077640721475</v>
      </c>
      <c r="P47" s="16">
        <v>20.846418810127883</v>
      </c>
      <c r="Q47" s="16">
        <v>19.630826848161842</v>
      </c>
      <c r="R47" s="16">
        <v>18.410578656751735</v>
      </c>
      <c r="S47" s="16">
        <v>17.189138049871342</v>
      </c>
      <c r="T47" s="16">
        <v>15.971180052683607</v>
      </c>
      <c r="U47" s="16">
        <v>14.753382742720913</v>
      </c>
      <c r="V47" s="16">
        <v>13.541347671105054</v>
      </c>
      <c r="W47" s="16">
        <v>12.33188761619132</v>
      </c>
      <c r="X47" s="16">
        <v>11.128146955907063</v>
      </c>
      <c r="Y47" s="16">
        <v>9.9275617913045622</v>
      </c>
      <c r="Z47" s="16">
        <v>8.7317288364384851</v>
      </c>
      <c r="AA47" s="16">
        <v>7.5400599448442094</v>
      </c>
      <c r="AB47" s="16">
        <v>6.3529361812661946</v>
      </c>
      <c r="AC47" s="16">
        <v>5.1701059410620118</v>
      </c>
      <c r="AD47" s="16">
        <v>3.9918822922943775</v>
      </c>
      <c r="AE47" s="16">
        <v>2.8181731216267565</v>
      </c>
      <c r="AF47" s="16">
        <v>1.6490791657985753</v>
      </c>
      <c r="AG47" s="16">
        <v>1.6457490800378309</v>
      </c>
      <c r="AH47" s="16">
        <v>1.6424044664073705</v>
      </c>
      <c r="AI47" s="16">
        <v>1.6390315369493251</v>
      </c>
      <c r="AJ47" s="16">
        <v>1.6356397710713964</v>
      </c>
    </row>
    <row r="48" spans="1:36" s="16" customFormat="1" x14ac:dyDescent="0.2">
      <c r="A48" s="16" t="s">
        <v>51</v>
      </c>
      <c r="C48" s="16">
        <v>331.80091286192612</v>
      </c>
      <c r="D48" s="16">
        <v>318.08323341101288</v>
      </c>
      <c r="E48" s="16">
        <v>304.8623469239343</v>
      </c>
      <c r="F48" s="16">
        <v>291.04214431552856</v>
      </c>
      <c r="G48" s="16">
        <v>276.15248982871543</v>
      </c>
      <c r="H48" s="16">
        <v>260.64453172325102</v>
      </c>
      <c r="I48" s="16">
        <v>244.59771815124833</v>
      </c>
      <c r="J48" s="16">
        <v>227.965510945772</v>
      </c>
      <c r="K48" s="16">
        <v>210.78345669660007</v>
      </c>
      <c r="L48" s="16">
        <v>192.92616137120223</v>
      </c>
      <c r="M48" s="16">
        <v>174.39434341605448</v>
      </c>
      <c r="N48" s="16">
        <v>155.07212523777326</v>
      </c>
      <c r="O48" s="16">
        <v>135.00711279190094</v>
      </c>
      <c r="P48" s="16">
        <v>114.24424663950734</v>
      </c>
      <c r="Q48" s="16">
        <v>92.787622366514512</v>
      </c>
      <c r="R48" s="16">
        <v>71.72528972822289</v>
      </c>
      <c r="S48" s="16">
        <v>66.354214047733194</v>
      </c>
      <c r="T48" s="16">
        <v>60.99867477922794</v>
      </c>
      <c r="U48" s="16">
        <v>55.646185796710654</v>
      </c>
      <c r="V48" s="16">
        <v>50.31817715899831</v>
      </c>
      <c r="W48" s="16">
        <v>45.002750248357643</v>
      </c>
      <c r="X48" s="16">
        <v>39.71151682886989</v>
      </c>
      <c r="Y48" s="16">
        <v>34.435217686250439</v>
      </c>
      <c r="Z48" s="16">
        <v>29.179601160145751</v>
      </c>
      <c r="AA48" s="16">
        <v>23.942672145427366</v>
      </c>
      <c r="AB48" s="16">
        <v>18.725734184763894</v>
      </c>
      <c r="AC48" s="16">
        <v>13.528094179223899</v>
      </c>
      <c r="AD48" s="16">
        <v>8.3507276485974558</v>
      </c>
      <c r="AE48" s="16">
        <v>3.1934808483746906</v>
      </c>
      <c r="AF48" s="16">
        <v>-1.9433148189514782</v>
      </c>
      <c r="AG48" s="16">
        <v>-1.9393905652579519</v>
      </c>
      <c r="AH48" s="16">
        <v>-1.9354491915709673</v>
      </c>
      <c r="AI48" s="16">
        <v>-1.9314744498272489</v>
      </c>
      <c r="AJ48" s="16">
        <v>-1.9274775107901974</v>
      </c>
    </row>
    <row r="49" spans="1:54" s="16" customFormat="1" x14ac:dyDescent="0.2">
      <c r="A49" s="16" t="s">
        <v>58</v>
      </c>
      <c r="C49" s="16">
        <v>384.3350021259468</v>
      </c>
      <c r="D49" s="16">
        <v>366.49003753422937</v>
      </c>
      <c r="E49" s="16">
        <v>349.10603078536121</v>
      </c>
      <c r="F49" s="16">
        <v>331.20661165111051</v>
      </c>
      <c r="G49" s="16">
        <v>312.23193046202607</v>
      </c>
      <c r="H49" s="16">
        <v>292.70542630310672</v>
      </c>
      <c r="I49" s="16">
        <v>272.71893178294658</v>
      </c>
      <c r="J49" s="16">
        <v>252.21771301333365</v>
      </c>
      <c r="K49" s="16">
        <v>231.242627496659</v>
      </c>
      <c r="L49" s="16">
        <v>209.64755065599289</v>
      </c>
      <c r="M49" s="16">
        <v>187.43338919339129</v>
      </c>
      <c r="N49" s="16">
        <v>164.46557279300504</v>
      </c>
      <c r="O49" s="16">
        <v>140.79985772542818</v>
      </c>
      <c r="P49" s="16">
        <v>116.48865573458875</v>
      </c>
      <c r="Q49" s="16">
        <v>91.536701442674087</v>
      </c>
      <c r="R49" s="16">
        <v>67.283261646877691</v>
      </c>
      <c r="S49" s="16">
        <v>62.378256156228304</v>
      </c>
      <c r="T49" s="16">
        <v>57.487396026766305</v>
      </c>
      <c r="U49" s="16">
        <v>52.598869145200581</v>
      </c>
      <c r="V49" s="16">
        <v>47.732863971464212</v>
      </c>
      <c r="W49" s="16">
        <v>42.878105849470899</v>
      </c>
      <c r="X49" s="16">
        <v>38.04562647591257</v>
      </c>
      <c r="Y49" s="16">
        <v>33.226581166579251</v>
      </c>
      <c r="Z49" s="16">
        <v>28.426465141757774</v>
      </c>
      <c r="AA49" s="16">
        <v>23.643342319288649</v>
      </c>
      <c r="AB49" s="16">
        <v>18.878474951242936</v>
      </c>
      <c r="AC49" s="16">
        <v>14.131150313369801</v>
      </c>
      <c r="AD49" s="16">
        <v>9.4023366996846676</v>
      </c>
      <c r="AE49" s="16">
        <v>4.69184520212508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</row>
    <row r="50" spans="1:54" s="16" customFormat="1" x14ac:dyDescent="0.2">
      <c r="A50" s="16" t="s">
        <v>60</v>
      </c>
      <c r="C50" s="16">
        <v>3.7322767644965209</v>
      </c>
      <c r="D50" s="16">
        <v>3.4946589103075461</v>
      </c>
      <c r="E50" s="16">
        <v>3.259931533603063</v>
      </c>
      <c r="F50" s="16">
        <v>3.0234870948211183</v>
      </c>
      <c r="G50" s="16">
        <v>2.7788516428043906</v>
      </c>
      <c r="H50" s="16">
        <v>2.5316076065588859</v>
      </c>
      <c r="I50" s="16">
        <v>2.2826406279439784</v>
      </c>
      <c r="J50" s="16">
        <v>2.0313946610775688</v>
      </c>
      <c r="K50" s="16">
        <v>1.7782545872913804</v>
      </c>
      <c r="L50" s="16">
        <v>1.521776291958759</v>
      </c>
      <c r="M50" s="16">
        <v>1.2619710754343676</v>
      </c>
      <c r="N50" s="16">
        <v>1.0017340020001897</v>
      </c>
      <c r="O50" s="16">
        <v>0.98207856603301114</v>
      </c>
      <c r="P50" s="16">
        <v>0.96230533828189424</v>
      </c>
      <c r="Q50" s="16">
        <v>0.94242522526049122</v>
      </c>
      <c r="R50" s="16">
        <v>0.92223380859510184</v>
      </c>
      <c r="S50" s="16">
        <v>0.90186341335518305</v>
      </c>
      <c r="T50" s="16">
        <v>0.88153628997838229</v>
      </c>
      <c r="U50" s="16">
        <v>0.86105567078523926</v>
      </c>
      <c r="V50" s="16">
        <v>0.8407283320467287</v>
      </c>
      <c r="W50" s="16">
        <v>0.82036007342599593</v>
      </c>
      <c r="X50" s="16">
        <v>0.80015094149748922</v>
      </c>
      <c r="Y50" s="16">
        <v>0.77992389832804898</v>
      </c>
      <c r="Z50" s="16">
        <v>0.75979039706597407</v>
      </c>
      <c r="AA50" s="16">
        <v>0.73970123554572487</v>
      </c>
      <c r="AB50" s="16">
        <v>0.71968756601480077</v>
      </c>
      <c r="AC50" s="16">
        <v>0.69971765217261117</v>
      </c>
      <c r="AD50" s="16">
        <v>0.67982344599828526</v>
      </c>
      <c r="AE50" s="16">
        <v>0.6599866649656505</v>
      </c>
      <c r="AF50" s="16">
        <v>0.64021642374665433</v>
      </c>
      <c r="AG50" s="16">
        <v>0.63892359582138925</v>
      </c>
      <c r="AH50" s="16">
        <v>0.6376251277904359</v>
      </c>
      <c r="AI50" s="16">
        <v>0.63631566680156082</v>
      </c>
      <c r="AJ50" s="16">
        <v>0.63499889301314116</v>
      </c>
    </row>
    <row r="51" spans="1:54" s="16" customFormat="1" x14ac:dyDescent="0.2">
      <c r="A51" s="16" t="s">
        <v>62</v>
      </c>
      <c r="C51" s="16">
        <v>222.66739411618008</v>
      </c>
      <c r="D51" s="16">
        <v>215.46869819548505</v>
      </c>
      <c r="E51" s="16">
        <v>209.21905658137615</v>
      </c>
      <c r="F51" s="16">
        <v>201.79118923349307</v>
      </c>
      <c r="G51" s="16">
        <v>192.76312989118304</v>
      </c>
      <c r="H51" s="16">
        <v>182.54435514053844</v>
      </c>
      <c r="I51" s="16">
        <v>171.18843998595597</v>
      </c>
      <c r="J51" s="16">
        <v>158.66561728002586</v>
      </c>
      <c r="K51" s="16">
        <v>144.99973588448609</v>
      </c>
      <c r="L51" s="16">
        <v>130.23061265564087</v>
      </c>
      <c r="M51" s="16">
        <v>124.15117491476774</v>
      </c>
      <c r="N51" s="16">
        <v>118.02486281277004</v>
      </c>
      <c r="O51" s="16">
        <v>111.87295348480595</v>
      </c>
      <c r="P51" s="16">
        <v>105.71335090020338</v>
      </c>
      <c r="Q51" s="16">
        <v>99.549016354437114</v>
      </c>
      <c r="R51" s="16">
        <v>93.36106980981512</v>
      </c>
      <c r="S51" s="16">
        <v>87.1670764599275</v>
      </c>
      <c r="T51" s="16">
        <v>80.990743617767436</v>
      </c>
      <c r="U51" s="16">
        <v>74.815225629475549</v>
      </c>
      <c r="V51" s="16">
        <v>68.668928272788548</v>
      </c>
      <c r="W51" s="16">
        <v>62.535688969222463</v>
      </c>
      <c r="X51" s="16">
        <v>56.431453034384106</v>
      </c>
      <c r="Y51" s="16">
        <v>50.343218793904299</v>
      </c>
      <c r="Z51" s="16">
        <v>44.279083273688826</v>
      </c>
      <c r="AA51" s="16">
        <v>38.236063950256636</v>
      </c>
      <c r="AB51" s="16">
        <v>32.216093224151763</v>
      </c>
      <c r="AC51" s="16">
        <v>26.217895194218329</v>
      </c>
      <c r="AD51" s="16">
        <v>20.243057446039785</v>
      </c>
      <c r="AE51" s="16">
        <v>14.291112867756112</v>
      </c>
      <c r="AF51" s="16">
        <v>8.3625723009835724</v>
      </c>
      <c r="AG51" s="16">
        <v>8.3456852506100745</v>
      </c>
      <c r="AH51" s="16">
        <v>8.3287245286001053</v>
      </c>
      <c r="AI51" s="16">
        <v>8.3116202154512848</v>
      </c>
      <c r="AJ51" s="16">
        <v>8.2944203817680773</v>
      </c>
    </row>
    <row r="52" spans="1:54" s="16" customFormat="1" x14ac:dyDescent="0.2">
      <c r="A52" s="16" t="s">
        <v>64</v>
      </c>
      <c r="C52" s="16">
        <v>179.38220295891091</v>
      </c>
      <c r="D52" s="16">
        <v>173.58288987218288</v>
      </c>
      <c r="E52" s="16">
        <v>168.54814068992223</v>
      </c>
      <c r="F52" s="16">
        <v>162.56420571175204</v>
      </c>
      <c r="G52" s="16">
        <v>155.29114635927954</v>
      </c>
      <c r="H52" s="16">
        <v>147.05883945333403</v>
      </c>
      <c r="I52" s="16">
        <v>137.91044534233714</v>
      </c>
      <c r="J52" s="16">
        <v>127.82198343182714</v>
      </c>
      <c r="K52" s="16">
        <v>116.81266650943994</v>
      </c>
      <c r="L52" s="16">
        <v>104.91457127606441</v>
      </c>
      <c r="M52" s="16">
        <v>100.01693936620171</v>
      </c>
      <c r="N52" s="16">
        <v>95.0815451867702</v>
      </c>
      <c r="O52" s="16">
        <v>90.125529726878113</v>
      </c>
      <c r="P52" s="16">
        <v>85.16331653278607</v>
      </c>
      <c r="Q52" s="16">
        <v>80.197291242085797</v>
      </c>
      <c r="R52" s="16">
        <v>75.21224398192372</v>
      </c>
      <c r="S52" s="16">
        <v>70.222325378771856</v>
      </c>
      <c r="T52" s="16">
        <v>65.246634187738891</v>
      </c>
      <c r="U52" s="16">
        <v>60.271599447923421</v>
      </c>
      <c r="V52" s="16">
        <v>55.320105026123215</v>
      </c>
      <c r="W52" s="16">
        <v>50.379130251101515</v>
      </c>
      <c r="X52" s="16">
        <v>45.461520765803868</v>
      </c>
      <c r="Y52" s="16">
        <v>40.556802342515908</v>
      </c>
      <c r="Z52" s="16">
        <v>35.671497994408043</v>
      </c>
      <c r="AA52" s="16">
        <v>30.803204982477695</v>
      </c>
      <c r="AB52" s="16">
        <v>25.953480060321397</v>
      </c>
      <c r="AC52" s="16">
        <v>21.12129535423071</v>
      </c>
      <c r="AD52" s="16">
        <v>16.307929832779024</v>
      </c>
      <c r="AE52" s="16">
        <v>11.51300718781917</v>
      </c>
      <c r="AF52" s="16">
        <v>6.736938956454992</v>
      </c>
      <c r="AG52" s="16">
        <v>6.7233346462707004</v>
      </c>
      <c r="AH52" s="16">
        <v>6.7096709857694066</v>
      </c>
      <c r="AI52" s="16">
        <v>6.6958916473758734</v>
      </c>
      <c r="AJ52" s="16">
        <v>6.6820353570605846</v>
      </c>
    </row>
    <row r="53" spans="1:54" s="16" customFormat="1" x14ac:dyDescent="0.2">
      <c r="A53" s="16" t="s">
        <v>64</v>
      </c>
      <c r="C53" s="16">
        <v>8.2391455950157635</v>
      </c>
      <c r="D53" s="16">
        <v>7.9707160094459191</v>
      </c>
      <c r="E53" s="16">
        <v>7.7377079675279417</v>
      </c>
      <c r="F53" s="16">
        <v>7.4607858313403392</v>
      </c>
      <c r="G53" s="16">
        <v>7.1242155602330799</v>
      </c>
      <c r="H53" s="16">
        <v>6.7432414176863693</v>
      </c>
      <c r="I53" s="16">
        <v>6.3198456323733812</v>
      </c>
      <c r="J53" s="16">
        <v>5.8529264115134385</v>
      </c>
      <c r="K53" s="16">
        <v>5.3433655935561912</v>
      </c>
      <c r="L53" s="16">
        <v>4.7926710752148427</v>
      </c>
      <c r="M53" s="16">
        <v>4.5659884864760363</v>
      </c>
      <c r="N53" s="16">
        <v>4.3375831366336381</v>
      </c>
      <c r="O53" s="16">
        <v>4.1082404493696005</v>
      </c>
      <c r="P53" s="16">
        <v>3.8786202658572488</v>
      </c>
      <c r="Q53" s="16">
        <v>3.6488328386496809</v>
      </c>
      <c r="R53" s="16">
        <v>3.4181887103324176</v>
      </c>
      <c r="S53" s="16">
        <v>3.1873351004918229</v>
      </c>
      <c r="T53" s="16">
        <v>2.9571411864409844</v>
      </c>
      <c r="U53" s="16">
        <v>2.7269932375166839</v>
      </c>
      <c r="V53" s="16">
        <v>2.497928648019033</v>
      </c>
      <c r="W53" s="16">
        <v>2.2693591138448523</v>
      </c>
      <c r="X53" s="16">
        <v>2.041864186457369</v>
      </c>
      <c r="Y53" s="16">
        <v>1.814972694696249</v>
      </c>
      <c r="Z53" s="16">
        <v>1.588977949065125</v>
      </c>
      <c r="AA53" s="16">
        <v>1.3637727229078989</v>
      </c>
      <c r="AB53" s="16">
        <v>1.1394265617406489</v>
      </c>
      <c r="AC53" s="16">
        <v>0.91589466206337811</v>
      </c>
      <c r="AD53" s="16">
        <v>0.69323352484995571</v>
      </c>
      <c r="AE53" s="16">
        <v>0.4714274127984277</v>
      </c>
      <c r="AF53" s="16">
        <v>0.25049462286876789</v>
      </c>
      <c r="AG53" s="16">
        <v>0.24998878385626799</v>
      </c>
      <c r="AH53" s="16">
        <v>0.2494807380647881</v>
      </c>
      <c r="AI53" s="16">
        <v>0.24896839110772273</v>
      </c>
      <c r="AJ53" s="16">
        <v>0.2484531829042167</v>
      </c>
    </row>
    <row r="54" spans="1:54" s="16" customFormat="1" x14ac:dyDescent="0.2">
      <c r="C54" s="16">
        <v>1174.0664095604623</v>
      </c>
      <c r="D54" s="16">
        <v>1127.5801435307092</v>
      </c>
      <c r="E54" s="16">
        <v>1083.9907097688867</v>
      </c>
      <c r="F54" s="16">
        <v>1036.8811615304337</v>
      </c>
      <c r="G54" s="16">
        <v>984.35418982518377</v>
      </c>
      <c r="H54" s="16">
        <v>928.22530989626659</v>
      </c>
      <c r="I54" s="16">
        <v>868.77597058988783</v>
      </c>
      <c r="J54" s="16">
        <v>805.84362426041514</v>
      </c>
      <c r="K54" s="16">
        <v>739.55370630740845</v>
      </c>
      <c r="L54" s="16">
        <v>669.71450724908607</v>
      </c>
      <c r="M54" s="16">
        <v>616.30611985932319</v>
      </c>
      <c r="N54" s="16">
        <v>561.25764254854221</v>
      </c>
      <c r="O54" s="16">
        <v>504.95685038513722</v>
      </c>
      <c r="P54" s="16">
        <v>447.29691422135255</v>
      </c>
      <c r="Q54" s="16">
        <v>388.29271631778352</v>
      </c>
      <c r="R54" s="16">
        <v>330.33286634251868</v>
      </c>
      <c r="S54" s="16">
        <v>307.40020860637924</v>
      </c>
      <c r="T54" s="16">
        <v>284.53330614060354</v>
      </c>
      <c r="U54" s="16">
        <v>261.67331167033308</v>
      </c>
      <c r="V54" s="16">
        <v>238.92007908054509</v>
      </c>
      <c r="W54" s="16">
        <v>216.21728212161469</v>
      </c>
      <c r="X54" s="16">
        <v>193.62027918883234</v>
      </c>
      <c r="Y54" s="16">
        <v>171.08427837357874</v>
      </c>
      <c r="Z54" s="16">
        <v>148.63714475256995</v>
      </c>
      <c r="AA54" s="16">
        <v>126.26881730074817</v>
      </c>
      <c r="AB54" s="16">
        <v>103.98583272950164</v>
      </c>
      <c r="AC54" s="16">
        <v>81.784153296340747</v>
      </c>
      <c r="AD54" s="16">
        <v>59.668990890243549</v>
      </c>
      <c r="AE54" s="16">
        <v>37.639033305465887</v>
      </c>
      <c r="AF54" s="16">
        <v>15.695986650901084</v>
      </c>
      <c r="AG54" s="16">
        <v>15.66429079133831</v>
      </c>
      <c r="AH54" s="16">
        <v>15.632456655061139</v>
      </c>
      <c r="AI54" s="16">
        <v>15.600353007858519</v>
      </c>
      <c r="AJ54" s="16">
        <v>15.568070075027219</v>
      </c>
    </row>
    <row r="61" spans="1:54" s="53" customFormat="1" x14ac:dyDescent="0.2">
      <c r="A61" s="53" t="s">
        <v>162</v>
      </c>
      <c r="C61" s="53" t="s">
        <v>14</v>
      </c>
      <c r="D61" s="53" t="s">
        <v>15</v>
      </c>
      <c r="E61" s="53" t="s">
        <v>16</v>
      </c>
    </row>
    <row r="62" spans="1:54" s="17" customFormat="1" x14ac:dyDescent="0.2">
      <c r="A62" s="17" t="s">
        <v>138</v>
      </c>
      <c r="B62" s="17" t="s">
        <v>139</v>
      </c>
      <c r="F62" s="17">
        <v>2017</v>
      </c>
      <c r="G62" s="17">
        <v>2018</v>
      </c>
      <c r="H62" s="17">
        <v>2019</v>
      </c>
      <c r="I62" s="17">
        <v>2020</v>
      </c>
      <c r="J62" s="17">
        <v>2021</v>
      </c>
      <c r="K62" s="17">
        <v>2022</v>
      </c>
      <c r="L62" s="17">
        <v>2023</v>
      </c>
      <c r="M62" s="17">
        <v>2024</v>
      </c>
      <c r="N62" s="17">
        <v>2025</v>
      </c>
      <c r="O62" s="17">
        <v>2026</v>
      </c>
      <c r="P62" s="17">
        <v>2027</v>
      </c>
      <c r="Q62" s="17">
        <v>2028</v>
      </c>
      <c r="R62" s="17">
        <v>2029</v>
      </c>
      <c r="S62" s="17">
        <v>2030</v>
      </c>
      <c r="T62" s="17">
        <v>2031</v>
      </c>
      <c r="U62" s="17">
        <v>2032</v>
      </c>
      <c r="V62" s="17">
        <v>2033</v>
      </c>
      <c r="W62" s="17">
        <v>2034</v>
      </c>
      <c r="X62" s="17">
        <v>2035</v>
      </c>
      <c r="Y62" s="17">
        <v>2036</v>
      </c>
      <c r="Z62" s="17">
        <v>2037</v>
      </c>
      <c r="AA62" s="17">
        <v>2038</v>
      </c>
      <c r="AB62" s="17">
        <v>2039</v>
      </c>
      <c r="AC62" s="17">
        <v>2040</v>
      </c>
      <c r="AD62" s="17">
        <v>2041</v>
      </c>
      <c r="AE62" s="17">
        <v>2042</v>
      </c>
      <c r="AF62" s="17">
        <v>2043</v>
      </c>
      <c r="AG62" s="17">
        <v>2044</v>
      </c>
      <c r="AH62" s="17">
        <v>2045</v>
      </c>
      <c r="AI62" s="17">
        <v>2046</v>
      </c>
      <c r="AJ62" s="17">
        <v>2047</v>
      </c>
      <c r="AK62" s="17">
        <v>2048</v>
      </c>
      <c r="AL62" s="17">
        <v>2049</v>
      </c>
      <c r="AM62" s="17">
        <v>2050</v>
      </c>
      <c r="AN62" s="17">
        <v>2051</v>
      </c>
      <c r="AO62" s="17">
        <v>2052</v>
      </c>
      <c r="AP62" s="17">
        <v>2053</v>
      </c>
      <c r="AQ62" s="17">
        <v>2054</v>
      </c>
      <c r="AR62" s="17">
        <v>2055</v>
      </c>
      <c r="AS62" s="17">
        <v>2056</v>
      </c>
      <c r="AT62" s="17">
        <v>2057</v>
      </c>
      <c r="AU62" s="17">
        <v>2058</v>
      </c>
      <c r="AV62" s="17">
        <v>2059</v>
      </c>
      <c r="AW62" s="17">
        <v>2060</v>
      </c>
      <c r="AX62" s="17">
        <v>2061</v>
      </c>
      <c r="AY62" s="17">
        <v>2062</v>
      </c>
      <c r="AZ62" s="17">
        <v>2063</v>
      </c>
      <c r="BA62" s="17">
        <v>2064</v>
      </c>
      <c r="BB62" s="17">
        <v>2065</v>
      </c>
    </row>
    <row r="63" spans="1:54" s="16" customFormat="1" x14ac:dyDescent="0.2">
      <c r="A63" s="16" t="s">
        <v>47</v>
      </c>
      <c r="B63" s="16" t="s">
        <v>49</v>
      </c>
      <c r="C63" s="16">
        <v>0</v>
      </c>
      <c r="D63" s="16">
        <v>0</v>
      </c>
      <c r="E63" s="16">
        <v>0</v>
      </c>
      <c r="F63" s="16">
        <v>0.43325270778742303</v>
      </c>
      <c r="G63" s="16">
        <v>0.86234048787192863</v>
      </c>
      <c r="H63" s="16">
        <v>1.2870286143410639</v>
      </c>
      <c r="I63" s="16">
        <v>1.7071977619511443</v>
      </c>
      <c r="J63" s="16">
        <v>2.1333820145118247</v>
      </c>
      <c r="K63" s="16">
        <v>2.5592298476206721</v>
      </c>
      <c r="L63" s="16">
        <v>2.9848858087388348</v>
      </c>
      <c r="M63" s="16">
        <v>3.4104397238063044</v>
      </c>
      <c r="N63" s="16">
        <v>3.8360312989564331</v>
      </c>
      <c r="O63" s="16">
        <v>4.256122962439882</v>
      </c>
      <c r="P63" s="16">
        <v>4.2561628765348472</v>
      </c>
      <c r="Q63" s="16">
        <v>4.2545171919329388</v>
      </c>
      <c r="R63" s="16">
        <v>4.2517199775363723</v>
      </c>
      <c r="S63" s="16">
        <v>4.2482923970452271</v>
      </c>
      <c r="T63" s="16">
        <v>4.2442455157521151</v>
      </c>
      <c r="U63" s="16">
        <v>4.2386016711547114</v>
      </c>
      <c r="V63" s="16">
        <v>4.2318813377983542</v>
      </c>
      <c r="W63" s="16">
        <v>4.2250805731285448</v>
      </c>
      <c r="X63" s="16">
        <v>4.2172303790894148</v>
      </c>
      <c r="Y63" s="16">
        <v>4.2097964466169966</v>
      </c>
      <c r="Z63" s="16">
        <v>4.2018126768240212</v>
      </c>
      <c r="AA63" s="16">
        <v>4.1942890553184675</v>
      </c>
      <c r="AB63" s="16">
        <v>4.1863084223997014</v>
      </c>
      <c r="AC63" s="16">
        <v>4.1784500232793578</v>
      </c>
      <c r="AD63" s="16">
        <v>4.170445692988249</v>
      </c>
      <c r="AE63" s="16">
        <v>4.1624642937202241</v>
      </c>
      <c r="AF63" s="16">
        <v>4.1543192276220973</v>
      </c>
      <c r="AG63" s="16">
        <v>4.1461919875466577</v>
      </c>
      <c r="AH63" s="16">
        <v>4.1379694442372905</v>
      </c>
      <c r="AI63" s="16">
        <v>4.1297021514977317</v>
      </c>
      <c r="AJ63" s="16">
        <v>4.1213627930144883</v>
      </c>
      <c r="AK63" s="16">
        <v>4.1129870531518664</v>
      </c>
      <c r="AL63" s="16">
        <v>4.1045404034526705</v>
      </c>
      <c r="AM63" s="16">
        <v>4.0960465826986674</v>
      </c>
      <c r="AN63" s="16">
        <v>3.6864419244288005</v>
      </c>
      <c r="AO63" s="16">
        <v>2.9491535395430404</v>
      </c>
      <c r="AP63" s="16">
        <v>2.0644074776801284</v>
      </c>
      <c r="AQ63" s="16">
        <v>1.238644486608077</v>
      </c>
      <c r="AR63" s="16">
        <v>0.61932224330403851</v>
      </c>
      <c r="AS63" s="16">
        <v>0.24772889732161543</v>
      </c>
      <c r="AT63" s="16">
        <v>7.4318669196484624E-2</v>
      </c>
      <c r="AU63" s="16">
        <v>1.4863733839296926E-2</v>
      </c>
      <c r="AV63" s="16">
        <v>1.4863733839296923E-3</v>
      </c>
      <c r="AW63" s="16">
        <v>0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</row>
    <row r="64" spans="1:54" s="16" customFormat="1" x14ac:dyDescent="0.2">
      <c r="B64" s="16" t="s">
        <v>50</v>
      </c>
      <c r="C64" s="16">
        <v>1</v>
      </c>
      <c r="D64" s="16">
        <v>1</v>
      </c>
      <c r="E64" s="16">
        <v>1</v>
      </c>
      <c r="F64" s="16">
        <v>0.48113732798524239</v>
      </c>
      <c r="G64" s="16">
        <v>1.9106327440979278</v>
      </c>
      <c r="H64" s="16">
        <v>3.1288362230360987</v>
      </c>
      <c r="I64" s="16">
        <v>4.5667611691113414</v>
      </c>
      <c r="J64" s="16">
        <v>6.3078448431830578</v>
      </c>
      <c r="K64" s="16">
        <v>8.287977331698329</v>
      </c>
      <c r="L64" s="16">
        <v>10.507383131084261</v>
      </c>
      <c r="M64" s="16">
        <v>12.966241584335293</v>
      </c>
      <c r="N64" s="16">
        <v>15.66503695492607</v>
      </c>
      <c r="O64" s="16">
        <v>18.579627424473891</v>
      </c>
      <c r="P64" s="16">
        <v>19.778893019997373</v>
      </c>
      <c r="Q64" s="16">
        <v>20.969873044019533</v>
      </c>
      <c r="R64" s="16">
        <v>22.153925650864853</v>
      </c>
      <c r="S64" s="16">
        <v>23.332939969708175</v>
      </c>
      <c r="T64" s="16">
        <v>24.506447111732871</v>
      </c>
      <c r="U64" s="16">
        <v>25.668003148257458</v>
      </c>
      <c r="V64" s="16">
        <v>26.819556847476523</v>
      </c>
      <c r="W64" s="16">
        <v>27.966791505909683</v>
      </c>
      <c r="X64" s="16">
        <v>29.102952123636403</v>
      </c>
      <c r="Y64" s="16">
        <v>30.237679340907651</v>
      </c>
      <c r="Z64" s="16">
        <v>31.364113606366583</v>
      </c>
      <c r="AA64" s="16">
        <v>32.48961370720896</v>
      </c>
      <c r="AB64" s="16">
        <v>33.607205703720304</v>
      </c>
      <c r="AC64" s="16">
        <v>34.721316639072313</v>
      </c>
      <c r="AD64" s="16">
        <v>35.829745925979971</v>
      </c>
      <c r="AE64" s="16">
        <v>36.933868551954461</v>
      </c>
      <c r="AF64" s="16">
        <v>38.03199563055778</v>
      </c>
      <c r="AG64" s="16">
        <v>39.125701496266871</v>
      </c>
      <c r="AH64" s="16">
        <v>40.213901794899243</v>
      </c>
      <c r="AI64" s="16">
        <v>41.297021514977331</v>
      </c>
      <c r="AJ64" s="16">
        <v>41.213627930144895</v>
      </c>
      <c r="AK64" s="16">
        <v>41.129870531518684</v>
      </c>
      <c r="AL64" s="16">
        <v>41.045404034526719</v>
      </c>
      <c r="AM64" s="16">
        <v>40.960465826986692</v>
      </c>
      <c r="AN64" s="16">
        <v>34.698468020389321</v>
      </c>
      <c r="AO64" s="16">
        <v>27.758774416311457</v>
      </c>
      <c r="AP64" s="16">
        <v>19.431142091418021</v>
      </c>
      <c r="AQ64" s="16">
        <v>11.658685254850813</v>
      </c>
      <c r="AR64" s="16">
        <v>5.8293426274254063</v>
      </c>
      <c r="AS64" s="16">
        <v>2.3317370509701627</v>
      </c>
      <c r="AT64" s="16">
        <v>0.69952111529104877</v>
      </c>
      <c r="AU64" s="16">
        <v>0.13990422305820976</v>
      </c>
      <c r="AV64" s="16">
        <v>1.3990422305820977E-2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</row>
    <row r="65" spans="1:54" s="16" customFormat="1" x14ac:dyDescent="0.2">
      <c r="A65" s="16" t="s">
        <v>51</v>
      </c>
      <c r="B65" s="16" t="s">
        <v>52</v>
      </c>
      <c r="C65" s="16">
        <v>1</v>
      </c>
      <c r="D65" s="16">
        <v>0</v>
      </c>
      <c r="E65" s="16">
        <v>0</v>
      </c>
      <c r="F65" s="16">
        <v>0.30215465306371458</v>
      </c>
      <c r="G65" s="16">
        <v>0.60140464503128199</v>
      </c>
      <c r="H65" s="16">
        <v>0.89758627576796024</v>
      </c>
      <c r="I65" s="16">
        <v>1.1906163266880154</v>
      </c>
      <c r="J65" s="16">
        <v>1.4878413703151503</v>
      </c>
      <c r="K65" s="16">
        <v>1.7848317917439103</v>
      </c>
      <c r="L65" s="16">
        <v>2.0816883997798503</v>
      </c>
      <c r="M65" s="16">
        <v>2.3784738399073388</v>
      </c>
      <c r="N65" s="16">
        <v>2.6752855445428296</v>
      </c>
      <c r="O65" s="16">
        <v>2.9721117002707507</v>
      </c>
      <c r="P65" s="16">
        <v>3.2689406396464831</v>
      </c>
      <c r="Q65" s="16">
        <v>3.5656548073771672</v>
      </c>
      <c r="R65" s="16">
        <v>3.8621738946547239</v>
      </c>
      <c r="S65" s="16">
        <v>4.1584539391345015</v>
      </c>
      <c r="T65" s="16">
        <v>4.4544517501761183</v>
      </c>
      <c r="U65" s="16">
        <v>4.7296672612656128</v>
      </c>
      <c r="V65" s="16">
        <v>4.7221683398933445</v>
      </c>
      <c r="W65" s="16">
        <v>4.7145796687923855</v>
      </c>
      <c r="X65" s="16">
        <v>4.705819986089919</v>
      </c>
      <c r="Y65" s="16">
        <v>4.697524791173036</v>
      </c>
      <c r="Z65" s="16">
        <v>4.6886160572223323</v>
      </c>
      <c r="AA65" s="16">
        <v>4.6802207822987354</v>
      </c>
      <c r="AB65" s="16">
        <v>4.6713155486465769</v>
      </c>
      <c r="AC65" s="16">
        <v>4.6625467102585789</v>
      </c>
      <c r="AD65" s="16">
        <v>4.6536150337616231</v>
      </c>
      <c r="AE65" s="16">
        <v>4.6447089449743801</v>
      </c>
      <c r="AF65" s="16">
        <v>4.6356202276440088</v>
      </c>
      <c r="AG65" s="16">
        <v>4.62655140158025</v>
      </c>
      <c r="AH65" s="16">
        <v>4.6173762308725825</v>
      </c>
      <c r="AI65" s="16">
        <v>4.608151126264219</v>
      </c>
      <c r="AJ65" s="16">
        <v>4.5988456066947414</v>
      </c>
      <c r="AK65" s="16">
        <v>4.5894994907606321</v>
      </c>
      <c r="AL65" s="16">
        <v>4.5800742496907878</v>
      </c>
      <c r="AM65" s="16">
        <v>4.5705963725369507</v>
      </c>
      <c r="AN65" s="16">
        <v>4.1135367352832555</v>
      </c>
      <c r="AO65" s="16">
        <v>3.2908293882266046</v>
      </c>
      <c r="AP65" s="16">
        <v>2.3035805717586233</v>
      </c>
      <c r="AQ65" s="16">
        <v>1.382148343055174</v>
      </c>
      <c r="AR65" s="16">
        <v>0.69107417152758699</v>
      </c>
      <c r="AS65" s="16">
        <v>0.2764296686110348</v>
      </c>
      <c r="AT65" s="16">
        <v>8.2928900583310428E-2</v>
      </c>
      <c r="AU65" s="16">
        <v>1.6585780116662088E-2</v>
      </c>
      <c r="AV65" s="16">
        <v>1.6585780116662085E-3</v>
      </c>
      <c r="AW65" s="16">
        <v>0</v>
      </c>
      <c r="AX65" s="16">
        <v>0</v>
      </c>
      <c r="AY65" s="16">
        <v>0</v>
      </c>
      <c r="AZ65" s="16">
        <v>0</v>
      </c>
      <c r="BA65" s="16">
        <v>0</v>
      </c>
      <c r="BB65" s="16">
        <v>0</v>
      </c>
    </row>
    <row r="66" spans="1:54" s="16" customFormat="1" x14ac:dyDescent="0.2">
      <c r="B66" s="16" t="s">
        <v>53</v>
      </c>
      <c r="C66" s="16">
        <v>1</v>
      </c>
      <c r="D66" s="16">
        <v>1</v>
      </c>
      <c r="E66" s="16">
        <v>0</v>
      </c>
      <c r="F66" s="16">
        <v>0.35324114125089212</v>
      </c>
      <c r="G66" s="16">
        <v>0.70308651880876649</v>
      </c>
      <c r="H66" s="16">
        <v>1.0493447551064312</v>
      </c>
      <c r="I66" s="16">
        <v>1.3919185614610878</v>
      </c>
      <c r="J66" s="16">
        <v>1.7393966246139192</v>
      </c>
      <c r="K66" s="16">
        <v>2.0866003970607285</v>
      </c>
      <c r="L66" s="16">
        <v>2.4336477317525169</v>
      </c>
      <c r="M66" s="16">
        <v>2.7806118658946972</v>
      </c>
      <c r="N66" s="16">
        <v>3.127606705189641</v>
      </c>
      <c r="O66" s="16">
        <v>3.4746184388806536</v>
      </c>
      <c r="P66" s="16">
        <v>3.8216334268618768</v>
      </c>
      <c r="Q66" s="16">
        <v>4.1685142382998333</v>
      </c>
      <c r="R66" s="16">
        <v>4.5151669862570527</v>
      </c>
      <c r="S66" s="16">
        <v>4.8615402755005332</v>
      </c>
      <c r="T66" s="16">
        <v>5.2075836129766531</v>
      </c>
      <c r="U66" s="16">
        <v>5.5293309044429888</v>
      </c>
      <c r="V66" s="16">
        <v>5.5205641106278609</v>
      </c>
      <c r="W66" s="16">
        <v>5.5116923927406809</v>
      </c>
      <c r="X66" s="16">
        <v>5.5014516756660301</v>
      </c>
      <c r="Y66" s="16">
        <v>5.4917539791731</v>
      </c>
      <c r="Z66" s="16">
        <v>5.4813390101632278</v>
      </c>
      <c r="AA66" s="16">
        <v>5.4715243127390538</v>
      </c>
      <c r="AB66" s="16">
        <v>5.4611134358371149</v>
      </c>
      <c r="AC66" s="16">
        <v>5.4508620150887879</v>
      </c>
      <c r="AD66" s="16">
        <v>5.4404202245451776</v>
      </c>
      <c r="AE66" s="16">
        <v>5.4300083479270667</v>
      </c>
      <c r="AF66" s="16">
        <v>5.4193829650321366</v>
      </c>
      <c r="AG66" s="16">
        <v>5.4087808364993268</v>
      </c>
      <c r="AH66" s="16">
        <v>5.3980543832109689</v>
      </c>
      <c r="AI66" s="16">
        <v>5.3872695534988457</v>
      </c>
      <c r="AJ66" s="16">
        <v>5.3763907127485044</v>
      </c>
      <c r="AK66" s="16">
        <v>5.3654644118448029</v>
      </c>
      <c r="AL66" s="16">
        <v>5.3544456078041627</v>
      </c>
      <c r="AM66" s="16">
        <v>5.3433652682875934</v>
      </c>
      <c r="AN66" s="16">
        <v>4.8090287414588344</v>
      </c>
      <c r="AO66" s="16">
        <v>3.8472229931670681</v>
      </c>
      <c r="AP66" s="16">
        <v>2.6930560952169476</v>
      </c>
      <c r="AQ66" s="16">
        <v>1.6158336571301684</v>
      </c>
      <c r="AR66" s="16">
        <v>0.80791682856508418</v>
      </c>
      <c r="AS66" s="16">
        <v>0.32316673142603364</v>
      </c>
      <c r="AT66" s="16">
        <v>9.6950019427810105E-2</v>
      </c>
      <c r="AU66" s="16">
        <v>1.9390003885562019E-2</v>
      </c>
      <c r="AV66" s="16">
        <v>1.9390003885562022E-3</v>
      </c>
      <c r="AW66" s="16">
        <v>0</v>
      </c>
      <c r="AX66" s="16">
        <v>0</v>
      </c>
      <c r="AY66" s="16">
        <v>0</v>
      </c>
      <c r="AZ66" s="16">
        <v>0</v>
      </c>
      <c r="BA66" s="16">
        <v>0</v>
      </c>
      <c r="BB66" s="16">
        <v>0</v>
      </c>
    </row>
    <row r="67" spans="1:54" s="16" customFormat="1" x14ac:dyDescent="0.2">
      <c r="B67" s="16" t="s">
        <v>54</v>
      </c>
      <c r="C67" s="16">
        <v>1</v>
      </c>
      <c r="D67" s="16">
        <v>1</v>
      </c>
      <c r="E67" s="16">
        <v>0</v>
      </c>
      <c r="F67" s="16">
        <v>8.4354878110599678</v>
      </c>
      <c r="G67" s="16">
        <v>16.789883926118012</v>
      </c>
      <c r="H67" s="16">
        <v>25.058618200457566</v>
      </c>
      <c r="I67" s="16">
        <v>33.239367355722678</v>
      </c>
      <c r="J67" s="16">
        <v>41.5372314039383</v>
      </c>
      <c r="K67" s="16">
        <v>49.82854532070791</v>
      </c>
      <c r="L67" s="16">
        <v>58.116123464314178</v>
      </c>
      <c r="M67" s="16">
        <v>66.401714757748891</v>
      </c>
      <c r="N67" s="16">
        <v>74.688039297998969</v>
      </c>
      <c r="O67" s="16">
        <v>82.974767280700874</v>
      </c>
      <c r="P67" s="16">
        <v>91.26157297667622</v>
      </c>
      <c r="Q67" s="16">
        <v>99.545174502856284</v>
      </c>
      <c r="R67" s="16">
        <v>107.82332981542403</v>
      </c>
      <c r="S67" s="16">
        <v>116.09481158321415</v>
      </c>
      <c r="T67" s="16">
        <v>124.35841401933311</v>
      </c>
      <c r="U67" s="16">
        <v>132.04182073066559</v>
      </c>
      <c r="V67" s="16">
        <v>131.83246747665984</v>
      </c>
      <c r="W67" s="16">
        <v>131.62060860927122</v>
      </c>
      <c r="X67" s="16">
        <v>131.3760576949756</v>
      </c>
      <c r="Y67" s="16">
        <v>131.14447424953718</v>
      </c>
      <c r="Z67" s="16">
        <v>130.8957621549487</v>
      </c>
      <c r="AA67" s="16">
        <v>130.66138469767498</v>
      </c>
      <c r="AB67" s="16">
        <v>130.41277032365906</v>
      </c>
      <c r="AC67" s="16">
        <v>130.16796380292843</v>
      </c>
      <c r="AD67" s="16">
        <v>129.91861120332931</v>
      </c>
      <c r="AE67" s="16">
        <v>129.66997295583832</v>
      </c>
      <c r="AF67" s="16">
        <v>129.41623612444707</v>
      </c>
      <c r="AG67" s="16">
        <v>129.16305461310583</v>
      </c>
      <c r="AH67" s="16">
        <v>128.90690419515212</v>
      </c>
      <c r="AI67" s="16">
        <v>128.64935973343171</v>
      </c>
      <c r="AJ67" s="16">
        <v>128.38957026433704</v>
      </c>
      <c r="AK67" s="16">
        <v>128.12864743477434</v>
      </c>
      <c r="AL67" s="16">
        <v>127.8655156069014</v>
      </c>
      <c r="AM67" s="16">
        <v>127.60091429629684</v>
      </c>
      <c r="AN67" s="16">
        <v>114.84082286666715</v>
      </c>
      <c r="AO67" s="16">
        <v>91.872658293333714</v>
      </c>
      <c r="AP67" s="16">
        <v>64.310860805333604</v>
      </c>
      <c r="AQ67" s="16">
        <v>38.586516483200164</v>
      </c>
      <c r="AR67" s="16">
        <v>19.293258241600082</v>
      </c>
      <c r="AS67" s="16">
        <v>7.7173032966400328</v>
      </c>
      <c r="AT67" s="16">
        <v>2.3151909889920099</v>
      </c>
      <c r="AU67" s="16">
        <v>0.463038197798402</v>
      </c>
      <c r="AV67" s="16">
        <v>4.6303819779840195E-2</v>
      </c>
      <c r="AW67" s="16">
        <v>0</v>
      </c>
      <c r="AX67" s="16">
        <v>0</v>
      </c>
      <c r="AY67" s="16">
        <v>0</v>
      </c>
      <c r="AZ67" s="16">
        <v>0</v>
      </c>
      <c r="BA67" s="16">
        <v>0</v>
      </c>
      <c r="BB67" s="16">
        <v>0</v>
      </c>
    </row>
    <row r="68" spans="1:54" s="16" customFormat="1" x14ac:dyDescent="0.2">
      <c r="B68" s="16" t="s">
        <v>55</v>
      </c>
      <c r="C68" s="16">
        <v>0</v>
      </c>
      <c r="D68" s="16">
        <v>1</v>
      </c>
      <c r="E68" s="16">
        <v>1</v>
      </c>
      <c r="F68" s="16">
        <v>0.37479488454187659</v>
      </c>
      <c r="G68" s="16">
        <v>0.83328158693952881</v>
      </c>
      <c r="H68" s="16">
        <v>1.2690551534382373</v>
      </c>
      <c r="I68" s="16">
        <v>1.7215060071023058</v>
      </c>
      <c r="J68" s="16">
        <v>2.2063182891569144</v>
      </c>
      <c r="K68" s="16">
        <v>2.7127710161045577</v>
      </c>
      <c r="L68" s="16">
        <v>3.2409950919736614</v>
      </c>
      <c r="M68" s="16">
        <v>3.7910755131843632</v>
      </c>
      <c r="N68" s="16">
        <v>4.3631632832268199</v>
      </c>
      <c r="O68" s="16">
        <v>4.9572416139583231</v>
      </c>
      <c r="P68" s="16">
        <v>5.5732922175296737</v>
      </c>
      <c r="Q68" s="16">
        <v>6.2111106302125263</v>
      </c>
      <c r="R68" s="16">
        <v>6.8705412471312215</v>
      </c>
      <c r="S68" s="16">
        <v>7.5514825792319522</v>
      </c>
      <c r="T68" s="16">
        <v>8.2538280602467804</v>
      </c>
      <c r="U68" s="16">
        <v>8.9388023978957882</v>
      </c>
      <c r="V68" s="16">
        <v>9.0993691134641725</v>
      </c>
      <c r="W68" s="16">
        <v>9.2592045843442108</v>
      </c>
      <c r="X68" s="16">
        <v>9.4161352905912032</v>
      </c>
      <c r="Y68" s="16">
        <v>9.5733643169454261</v>
      </c>
      <c r="Z68" s="16">
        <v>9.728706361051481</v>
      </c>
      <c r="AA68" s="16">
        <v>9.8844734957732037</v>
      </c>
      <c r="AB68" s="16">
        <v>10.038523425800049</v>
      </c>
      <c r="AC68" s="16">
        <v>10.192212453484048</v>
      </c>
      <c r="AD68" s="16">
        <v>10.344890530712457</v>
      </c>
      <c r="AE68" s="16">
        <v>10.496965419721944</v>
      </c>
      <c r="AF68" s="16">
        <v>10.647961690928746</v>
      </c>
      <c r="AG68" s="16">
        <v>10.798331749876501</v>
      </c>
      <c r="AH68" s="16">
        <v>10.947778499954092</v>
      </c>
      <c r="AI68" s="16">
        <v>11.096425972666687</v>
      </c>
      <c r="AJ68" s="16">
        <v>11.074018285459687</v>
      </c>
      <c r="AK68" s="16">
        <v>11.051512842223744</v>
      </c>
      <c r="AL68" s="16">
        <v>11.028816865694246</v>
      </c>
      <c r="AM68" s="16">
        <v>11.005994141496647</v>
      </c>
      <c r="AN68" s="16">
        <v>9.5879474345218192</v>
      </c>
      <c r="AO68" s="16">
        <v>7.6703579476174557</v>
      </c>
      <c r="AP68" s="16">
        <v>5.3692505633322183</v>
      </c>
      <c r="AQ68" s="16">
        <v>3.2215503379993309</v>
      </c>
      <c r="AR68" s="16">
        <v>1.6107751689996654</v>
      </c>
      <c r="AS68" s="16">
        <v>0.6443100675998662</v>
      </c>
      <c r="AT68" s="16">
        <v>0.19329302027995984</v>
      </c>
      <c r="AU68" s="16">
        <v>3.8658604055991974E-2</v>
      </c>
      <c r="AV68" s="16">
        <v>3.8658604055991975E-3</v>
      </c>
      <c r="AW68" s="16">
        <v>0</v>
      </c>
      <c r="AX68" s="16">
        <v>0</v>
      </c>
      <c r="AY68" s="16">
        <v>0</v>
      </c>
      <c r="AZ68" s="16">
        <v>0</v>
      </c>
      <c r="BA68" s="16">
        <v>0</v>
      </c>
      <c r="BB68" s="16">
        <v>0</v>
      </c>
    </row>
    <row r="69" spans="1:54" s="16" customFormat="1" x14ac:dyDescent="0.2">
      <c r="B69" s="16" t="s">
        <v>56</v>
      </c>
      <c r="C69" s="16">
        <v>0</v>
      </c>
      <c r="D69" s="16">
        <v>0</v>
      </c>
      <c r="E69" s="16">
        <v>1</v>
      </c>
      <c r="F69" s="16">
        <v>0.43816294539290607</v>
      </c>
      <c r="G69" s="16">
        <v>0.9741678169417598</v>
      </c>
      <c r="H69" s="16">
        <v>1.4836193524258612</v>
      </c>
      <c r="I69" s="16">
        <v>2.0125678703046646</v>
      </c>
      <c r="J69" s="16">
        <v>2.5793492919010652</v>
      </c>
      <c r="K69" s="16">
        <v>3.1714299944242463</v>
      </c>
      <c r="L69" s="16">
        <v>3.7889630143670292</v>
      </c>
      <c r="M69" s="16">
        <v>4.4320477188321492</v>
      </c>
      <c r="N69" s="16">
        <v>5.100860642070046</v>
      </c>
      <c r="O69" s="16">
        <v>5.7953821574999935</v>
      </c>
      <c r="P69" s="16">
        <v>6.515590885273439</v>
      </c>
      <c r="Q69" s="16">
        <v>7.2612477921667917</v>
      </c>
      <c r="R69" s="16">
        <v>8.032170964569568</v>
      </c>
      <c r="S69" s="16">
        <v>8.8282417542702429</v>
      </c>
      <c r="T69" s="16">
        <v>9.6493355774183804</v>
      </c>
      <c r="U69" s="16">
        <v>10.450121248945628</v>
      </c>
      <c r="V69" s="16">
        <v>10.637835617330095</v>
      </c>
      <c r="W69" s="16">
        <v>10.824695106580236</v>
      </c>
      <c r="X69" s="16">
        <v>11.008158711095064</v>
      </c>
      <c r="Y69" s="16">
        <v>11.191971073883401</v>
      </c>
      <c r="Z69" s="16">
        <v>11.373577414834568</v>
      </c>
      <c r="AA69" s="16">
        <v>11.555680718161424</v>
      </c>
      <c r="AB69" s="16">
        <v>11.735776482170152</v>
      </c>
      <c r="AC69" s="16">
        <v>11.915450324642434</v>
      </c>
      <c r="AD69" s="16">
        <v>12.093942291247304</v>
      </c>
      <c r="AE69" s="16">
        <v>12.271729086203548</v>
      </c>
      <c r="AF69" s="16">
        <v>12.448254897157961</v>
      </c>
      <c r="AG69" s="16">
        <v>12.624048619657634</v>
      </c>
      <c r="AH69" s="16">
        <v>12.798762925786537</v>
      </c>
      <c r="AI69" s="16">
        <v>12.972542817549396</v>
      </c>
      <c r="AJ69" s="16">
        <v>12.946346573601023</v>
      </c>
      <c r="AK69" s="16">
        <v>12.920036045623332</v>
      </c>
      <c r="AL69" s="16">
        <v>12.893502770130823</v>
      </c>
      <c r="AM69" s="16">
        <v>12.866821317238175</v>
      </c>
      <c r="AN69" s="16">
        <v>11.209019817112903</v>
      </c>
      <c r="AO69" s="16">
        <v>8.9672158536903233</v>
      </c>
      <c r="AP69" s="16">
        <v>6.2770510975832252</v>
      </c>
      <c r="AQ69" s="16">
        <v>3.7662306585499348</v>
      </c>
      <c r="AR69" s="16">
        <v>1.8831153292749674</v>
      </c>
      <c r="AS69" s="16">
        <v>0.753246131709987</v>
      </c>
      <c r="AT69" s="16">
        <v>0.2259738395129961</v>
      </c>
      <c r="AU69" s="16">
        <v>4.5194767902599214E-2</v>
      </c>
      <c r="AV69" s="16">
        <v>4.5194767902599214E-3</v>
      </c>
      <c r="AW69" s="16">
        <v>0</v>
      </c>
      <c r="AX69" s="16">
        <v>0</v>
      </c>
      <c r="AY69" s="16">
        <v>0</v>
      </c>
      <c r="AZ69" s="16">
        <v>0</v>
      </c>
      <c r="BA69" s="16">
        <v>0</v>
      </c>
      <c r="BB69" s="16">
        <v>0</v>
      </c>
    </row>
    <row r="70" spans="1:54" s="16" customFormat="1" x14ac:dyDescent="0.2">
      <c r="B70" s="16" t="s">
        <v>57</v>
      </c>
      <c r="C70" s="16">
        <v>0</v>
      </c>
      <c r="D70" s="16">
        <v>0</v>
      </c>
      <c r="E70" s="16">
        <v>1</v>
      </c>
      <c r="F70" s="16">
        <v>10.463441976297993</v>
      </c>
      <c r="G70" s="16">
        <v>23.26337389987798</v>
      </c>
      <c r="H70" s="16">
        <v>35.4292054411412</v>
      </c>
      <c r="I70" s="16">
        <v>48.060629854062995</v>
      </c>
      <c r="J70" s="16">
        <v>61.5955135781983</v>
      </c>
      <c r="K70" s="16">
        <v>75.734550530722302</v>
      </c>
      <c r="L70" s="16">
        <v>90.481395261796607</v>
      </c>
      <c r="M70" s="16">
        <v>105.83842068297106</v>
      </c>
      <c r="N70" s="16">
        <v>121.80984247680325</v>
      </c>
      <c r="O70" s="16">
        <v>138.39519195558066</v>
      </c>
      <c r="P70" s="16">
        <v>155.59395856311144</v>
      </c>
      <c r="Q70" s="16">
        <v>173.40043412554894</v>
      </c>
      <c r="R70" s="16">
        <v>191.81027449985692</v>
      </c>
      <c r="S70" s="16">
        <v>210.82064633673019</v>
      </c>
      <c r="T70" s="16">
        <v>230.42857454230486</v>
      </c>
      <c r="U70" s="16">
        <v>249.55153894990133</v>
      </c>
      <c r="V70" s="16">
        <v>254.03420555227015</v>
      </c>
      <c r="W70" s="16">
        <v>258.49645742465572</v>
      </c>
      <c r="X70" s="16">
        <v>262.87761471051891</v>
      </c>
      <c r="Y70" s="16">
        <v>267.26710043217747</v>
      </c>
      <c r="Z70" s="16">
        <v>271.60390579431578</v>
      </c>
      <c r="AA70" s="16">
        <v>275.95257874370031</v>
      </c>
      <c r="AB70" s="16">
        <v>280.25331114632883</v>
      </c>
      <c r="AC70" s="16">
        <v>284.54396795593505</v>
      </c>
      <c r="AD70" s="16">
        <v>288.80640127085326</v>
      </c>
      <c r="AE70" s="16">
        <v>293.05199490841767</v>
      </c>
      <c r="AF70" s="16">
        <v>297.26747592903234</v>
      </c>
      <c r="AG70" s="16">
        <v>301.46547449215456</v>
      </c>
      <c r="AH70" s="16">
        <v>305.63769631928693</v>
      </c>
      <c r="AI70" s="16">
        <v>309.78760409498329</v>
      </c>
      <c r="AJ70" s="16">
        <v>309.16203116273783</v>
      </c>
      <c r="AK70" s="16">
        <v>308.53372909896228</v>
      </c>
      <c r="AL70" s="16">
        <v>307.90010776818536</v>
      </c>
      <c r="AM70" s="16">
        <v>307.2629479236092</v>
      </c>
      <c r="AN70" s="16">
        <v>267.67422873324978</v>
      </c>
      <c r="AO70" s="16">
        <v>214.13938298659986</v>
      </c>
      <c r="AP70" s="16">
        <v>149.89756809061987</v>
      </c>
      <c r="AQ70" s="16">
        <v>89.938540854371922</v>
      </c>
      <c r="AR70" s="16">
        <v>44.969270427185961</v>
      </c>
      <c r="AS70" s="16">
        <v>17.987708170874388</v>
      </c>
      <c r="AT70" s="16">
        <v>5.3963124512623155</v>
      </c>
      <c r="AU70" s="16">
        <v>1.0792624902524632</v>
      </c>
      <c r="AV70" s="16">
        <v>0.10792624902524632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</row>
    <row r="71" spans="1:54" s="16" customFormat="1" x14ac:dyDescent="0.2">
      <c r="A71" s="16" t="s">
        <v>58</v>
      </c>
      <c r="B71" s="16" t="s">
        <v>52</v>
      </c>
      <c r="C71" s="16">
        <v>1</v>
      </c>
      <c r="D71" s="16">
        <v>0</v>
      </c>
      <c r="E71" s="16">
        <v>0</v>
      </c>
      <c r="F71" s="16">
        <v>4.2050939878213809</v>
      </c>
      <c r="G71" s="16">
        <v>8.3299771758662366</v>
      </c>
      <c r="H71" s="16">
        <v>12.372379631209906</v>
      </c>
      <c r="I71" s="16">
        <v>16.33117926912076</v>
      </c>
      <c r="J71" s="16">
        <v>20.408089153474215</v>
      </c>
      <c r="K71" s="16">
        <v>24.481780824624742</v>
      </c>
      <c r="L71" s="16">
        <v>28.553637034209885</v>
      </c>
      <c r="M71" s="16">
        <v>32.624517063773744</v>
      </c>
      <c r="N71" s="16">
        <v>36.695757352456326</v>
      </c>
      <c r="O71" s="16">
        <v>40.767195860645764</v>
      </c>
      <c r="P71" s="16">
        <v>44.838672550951806</v>
      </c>
      <c r="Q71" s="16">
        <v>48.908574967271953</v>
      </c>
      <c r="R71" s="16">
        <v>52.975801547740943</v>
      </c>
      <c r="S71" s="16">
        <v>57.039749279519526</v>
      </c>
      <c r="T71" s="16">
        <v>61.09982573490872</v>
      </c>
      <c r="U71" s="16">
        <v>64.874840194644904</v>
      </c>
      <c r="V71" s="16">
        <v>64.771980670119277</v>
      </c>
      <c r="W71" s="16">
        <v>64.667890086623842</v>
      </c>
      <c r="X71" s="16">
        <v>64.547737233561165</v>
      </c>
      <c r="Y71" s="16">
        <v>64.433955562485991</v>
      </c>
      <c r="Z71" s="16">
        <v>64.311758236656829</v>
      </c>
      <c r="AA71" s="16">
        <v>64.19660381056876</v>
      </c>
      <c r="AB71" s="16">
        <v>64.074454496850407</v>
      </c>
      <c r="AC71" s="16">
        <v>63.954176059131768</v>
      </c>
      <c r="AD71" s="16">
        <v>63.831664040124473</v>
      </c>
      <c r="AE71" s="16">
        <v>63.709502996880808</v>
      </c>
      <c r="AF71" s="16">
        <v>63.584836915355162</v>
      </c>
      <c r="AG71" s="16">
        <v>63.460443673898695</v>
      </c>
      <c r="AH71" s="16">
        <v>63.334591748057449</v>
      </c>
      <c r="AI71" s="16">
        <v>63.208054900074984</v>
      </c>
      <c r="AJ71" s="16">
        <v>63.080415034171068</v>
      </c>
      <c r="AK71" s="16">
        <v>62.952218325148529</v>
      </c>
      <c r="AL71" s="16">
        <v>62.822936290192345</v>
      </c>
      <c r="AM71" s="16">
        <v>62.692932268392447</v>
      </c>
      <c r="AN71" s="16">
        <v>56.423639041553209</v>
      </c>
      <c r="AO71" s="16">
        <v>45.138911233242567</v>
      </c>
      <c r="AP71" s="16">
        <v>31.597237863269793</v>
      </c>
      <c r="AQ71" s="16">
        <v>18.958342717961877</v>
      </c>
      <c r="AR71" s="16">
        <v>9.4791713589809383</v>
      </c>
      <c r="AS71" s="16">
        <v>3.7916685435923756</v>
      </c>
      <c r="AT71" s="16">
        <v>1.1375005630777124</v>
      </c>
      <c r="AU71" s="16">
        <v>0.22750011261554251</v>
      </c>
      <c r="AV71" s="16">
        <v>2.2750011261554251E-2</v>
      </c>
      <c r="AW71" s="16">
        <v>0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</row>
    <row r="72" spans="1:54" s="16" customFormat="1" x14ac:dyDescent="0.2">
      <c r="B72" s="16" t="s">
        <v>53</v>
      </c>
      <c r="C72" s="16">
        <v>1</v>
      </c>
      <c r="D72" s="16">
        <v>1</v>
      </c>
      <c r="E72" s="16">
        <v>0</v>
      </c>
      <c r="F72" s="16">
        <v>0.51641823016958177</v>
      </c>
      <c r="G72" s="16">
        <v>1.0229859506047687</v>
      </c>
      <c r="H72" s="16">
        <v>1.5194243958969984</v>
      </c>
      <c r="I72" s="16">
        <v>2.0055957653186569</v>
      </c>
      <c r="J72" s="16">
        <v>2.5062719911381581</v>
      </c>
      <c r="K72" s="16">
        <v>3.0065529953594323</v>
      </c>
      <c r="L72" s="16">
        <v>3.5066085906324433</v>
      </c>
      <c r="M72" s="16">
        <v>4.0065443034104673</v>
      </c>
      <c r="N72" s="16">
        <v>4.5065242588087582</v>
      </c>
      <c r="O72" s="16">
        <v>5.0065285571033575</v>
      </c>
      <c r="P72" s="16">
        <v>5.5065375444586868</v>
      </c>
      <c r="Q72" s="16">
        <v>6.0063531987308671</v>
      </c>
      <c r="R72" s="16">
        <v>6.5058402395598085</v>
      </c>
      <c r="S72" s="16">
        <v>7.0049246122813091</v>
      </c>
      <c r="T72" s="16">
        <v>7.5035335621686707</v>
      </c>
      <c r="U72" s="16">
        <v>7.967134683049097</v>
      </c>
      <c r="V72" s="16">
        <v>7.9545027338547518</v>
      </c>
      <c r="W72" s="16">
        <v>7.9417196010492281</v>
      </c>
      <c r="X72" s="16">
        <v>7.9269638966801557</v>
      </c>
      <c r="Y72" s="16">
        <v>7.9129906229857863</v>
      </c>
      <c r="Z72" s="16">
        <v>7.8979838414681991</v>
      </c>
      <c r="AA72" s="16">
        <v>7.8838419827870805</v>
      </c>
      <c r="AB72" s="16">
        <v>7.8688410975299243</v>
      </c>
      <c r="AC72" s="16">
        <v>7.8540699703888635</v>
      </c>
      <c r="AD72" s="16">
        <v>7.8390245421027229</v>
      </c>
      <c r="AE72" s="16">
        <v>7.8240222163686797</v>
      </c>
      <c r="AF72" s="16">
        <v>7.8087122524605936</v>
      </c>
      <c r="AG72" s="16">
        <v>7.7934357954339379</v>
      </c>
      <c r="AH72" s="16">
        <v>7.7779802006256888</v>
      </c>
      <c r="AI72" s="16">
        <v>7.7624404920542274</v>
      </c>
      <c r="AJ72" s="16">
        <v>7.7467653243076615</v>
      </c>
      <c r="AK72" s="16">
        <v>7.7310217718974847</v>
      </c>
      <c r="AL72" s="16">
        <v>7.7151449330258313</v>
      </c>
      <c r="AM72" s="16">
        <v>7.699179428557378</v>
      </c>
      <c r="AN72" s="16">
        <v>6.929261485701641</v>
      </c>
      <c r="AO72" s="16">
        <v>5.5434091885613137</v>
      </c>
      <c r="AP72" s="16">
        <v>3.8803864319929189</v>
      </c>
      <c r="AQ72" s="16">
        <v>2.3282318591957516</v>
      </c>
      <c r="AR72" s="16">
        <v>1.1641159295978758</v>
      </c>
      <c r="AS72" s="16">
        <v>0.46564637183915025</v>
      </c>
      <c r="AT72" s="16">
        <v>0.1396939115517451</v>
      </c>
      <c r="AU72" s="16">
        <v>2.7938782310349016E-2</v>
      </c>
      <c r="AV72" s="16">
        <v>2.7938782310349014E-3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</row>
    <row r="73" spans="1:54" s="16" customFormat="1" x14ac:dyDescent="0.2">
      <c r="B73" s="16" t="s">
        <v>54</v>
      </c>
      <c r="C73" s="16">
        <v>1</v>
      </c>
      <c r="D73" s="16">
        <v>0</v>
      </c>
      <c r="E73" s="16">
        <v>0</v>
      </c>
      <c r="F73" s="16">
        <v>7.3027401299156596</v>
      </c>
      <c r="G73" s="16">
        <v>14.466182867650048</v>
      </c>
      <c r="H73" s="16">
        <v>21.486386153808265</v>
      </c>
      <c r="I73" s="16">
        <v>28.36140132963914</v>
      </c>
      <c r="J73" s="16">
        <v>35.441531644144355</v>
      </c>
      <c r="K73" s="16">
        <v>42.516073076505279</v>
      </c>
      <c r="L73" s="16">
        <v>49.587426970402305</v>
      </c>
      <c r="M73" s="16">
        <v>56.657085589702348</v>
      </c>
      <c r="N73" s="16">
        <v>63.727369849887253</v>
      </c>
      <c r="O73" s="16">
        <v>70.797998346265544</v>
      </c>
      <c r="P73" s="16">
        <v>77.868693151286664</v>
      </c>
      <c r="Q73" s="16">
        <v>84.936654006996392</v>
      </c>
      <c r="R73" s="16">
        <v>91.999967895502081</v>
      </c>
      <c r="S73" s="16">
        <v>99.057587599768212</v>
      </c>
      <c r="T73" s="16">
        <v>106.10848428535161</v>
      </c>
      <c r="U73" s="16">
        <v>112.66433051993479</v>
      </c>
      <c r="V73" s="16">
        <v>112.48570041566774</v>
      </c>
      <c r="W73" s="16">
        <v>112.30493240348063</v>
      </c>
      <c r="X73" s="16">
        <v>112.0962699896735</v>
      </c>
      <c r="Y73" s="16">
        <v>111.89867203399976</v>
      </c>
      <c r="Z73" s="16">
        <v>111.6864591042328</v>
      </c>
      <c r="AA73" s="16">
        <v>111.4864771654304</v>
      </c>
      <c r="AB73" s="16">
        <v>111.27434761548071</v>
      </c>
      <c r="AC73" s="16">
        <v>111.06546710616621</v>
      </c>
      <c r="AD73" s="16">
        <v>110.85270766721131</v>
      </c>
      <c r="AE73" s="16">
        <v>110.64055774728286</v>
      </c>
      <c r="AF73" s="16">
        <v>110.42405747427269</v>
      </c>
      <c r="AG73" s="16">
        <v>110.20803102661057</v>
      </c>
      <c r="AH73" s="16">
        <v>109.98947136731883</v>
      </c>
      <c r="AI73" s="16">
        <v>109.76972224391019</v>
      </c>
      <c r="AJ73" s="16">
        <v>109.54805757396153</v>
      </c>
      <c r="AK73" s="16">
        <v>109.32542586722363</v>
      </c>
      <c r="AL73" s="16">
        <v>109.10090933858335</v>
      </c>
      <c r="AM73" s="16">
        <v>108.875138977731</v>
      </c>
      <c r="AN73" s="16">
        <v>97.987625079957894</v>
      </c>
      <c r="AO73" s="16">
        <v>78.390100063966329</v>
      </c>
      <c r="AP73" s="16">
        <v>54.873070044776433</v>
      </c>
      <c r="AQ73" s="16">
        <v>32.923842026865849</v>
      </c>
      <c r="AR73" s="16">
        <v>16.461921013432924</v>
      </c>
      <c r="AS73" s="16">
        <v>6.5847684053731719</v>
      </c>
      <c r="AT73" s="16">
        <v>1.9754305216119512</v>
      </c>
      <c r="AU73" s="16">
        <v>0.39508610432239027</v>
      </c>
      <c r="AV73" s="16">
        <v>3.9508610432239022E-2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</row>
    <row r="74" spans="1:54" s="16" customFormat="1" x14ac:dyDescent="0.2">
      <c r="B74" s="16" t="s">
        <v>55</v>
      </c>
      <c r="C74" s="16">
        <v>0</v>
      </c>
      <c r="D74" s="16">
        <v>1</v>
      </c>
      <c r="E74" s="16">
        <v>1</v>
      </c>
      <c r="F74" s="16">
        <v>5.4864243248367748</v>
      </c>
      <c r="G74" s="16">
        <v>11.758418059818538</v>
      </c>
      <c r="H74" s="16">
        <v>17.793128229789243</v>
      </c>
      <c r="I74" s="16">
        <v>23.968310104608076</v>
      </c>
      <c r="J74" s="16">
        <v>30.480466922132216</v>
      </c>
      <c r="K74" s="16">
        <v>37.198976372946682</v>
      </c>
      <c r="L74" s="16">
        <v>44.12572518524366</v>
      </c>
      <c r="M74" s="16">
        <v>51.261920867268273</v>
      </c>
      <c r="N74" s="16">
        <v>58.609622078719759</v>
      </c>
      <c r="O74" s="16">
        <v>66.168593815559703</v>
      </c>
      <c r="P74" s="16">
        <v>73.938587583432636</v>
      </c>
      <c r="Q74" s="16">
        <v>81.916905649380411</v>
      </c>
      <c r="R74" s="16">
        <v>90.101552115511524</v>
      </c>
      <c r="S74" s="16">
        <v>98.491277781533569</v>
      </c>
      <c r="T74" s="16">
        <v>107.08478950941176</v>
      </c>
      <c r="U74" s="16">
        <v>115.38168101792178</v>
      </c>
      <c r="V74" s="16">
        <v>116.87680260083462</v>
      </c>
      <c r="W74" s="16">
        <v>118.36434132240741</v>
      </c>
      <c r="X74" s="16">
        <v>119.81667108333154</v>
      </c>
      <c r="Y74" s="16">
        <v>121.27476675792285</v>
      </c>
      <c r="Z74" s="16">
        <v>122.71090930311624</v>
      </c>
      <c r="AA74" s="16">
        <v>124.15434103009179</v>
      </c>
      <c r="AB74" s="16">
        <v>125.57809697712665</v>
      </c>
      <c r="AC74" s="16">
        <v>126.99923899035706</v>
      </c>
      <c r="AD74" s="16">
        <v>128.40965557282394</v>
      </c>
      <c r="AE74" s="16">
        <v>129.81443941874528</v>
      </c>
      <c r="AF74" s="16">
        <v>131.2077244029575</v>
      </c>
      <c r="AG74" s="16">
        <v>132.59511996700888</v>
      </c>
      <c r="AH74" s="16">
        <v>133.97298458662164</v>
      </c>
      <c r="AI74" s="16">
        <v>135.34286169198927</v>
      </c>
      <c r="AJ74" s="16">
        <v>135.06955562767945</v>
      </c>
      <c r="AK74" s="16">
        <v>134.79505723525091</v>
      </c>
      <c r="AL74" s="16">
        <v>134.51823491246319</v>
      </c>
      <c r="AM74" s="16">
        <v>134.23986665117621</v>
      </c>
      <c r="AN74" s="16">
        <v>117.76736271025851</v>
      </c>
      <c r="AO74" s="16">
        <v>94.213890168206817</v>
      </c>
      <c r="AP74" s="16">
        <v>65.949723117744767</v>
      </c>
      <c r="AQ74" s="16">
        <v>39.569833870646853</v>
      </c>
      <c r="AR74" s="16">
        <v>19.784916935323427</v>
      </c>
      <c r="AS74" s="16">
        <v>7.9139667741293724</v>
      </c>
      <c r="AT74" s="16">
        <v>2.3741900322388116</v>
      </c>
      <c r="AU74" s="16">
        <v>0.47483800644776231</v>
      </c>
      <c r="AV74" s="16">
        <v>4.7483800644776232E-2</v>
      </c>
      <c r="AW74" s="16">
        <v>0</v>
      </c>
      <c r="AX74" s="16">
        <v>0</v>
      </c>
      <c r="AY74" s="16">
        <v>0</v>
      </c>
      <c r="AZ74" s="16">
        <v>0</v>
      </c>
      <c r="BA74" s="16">
        <v>0</v>
      </c>
      <c r="BB74" s="16">
        <v>0</v>
      </c>
    </row>
    <row r="75" spans="1:54" s="16" customFormat="1" x14ac:dyDescent="0.2">
      <c r="B75" s="16" t="s">
        <v>56</v>
      </c>
      <c r="C75" s="16">
        <v>0</v>
      </c>
      <c r="D75" s="16">
        <v>0</v>
      </c>
      <c r="E75" s="16">
        <v>1</v>
      </c>
      <c r="F75" s="16">
        <v>0.67377555602733352</v>
      </c>
      <c r="G75" s="16">
        <v>1.4440251422754797</v>
      </c>
      <c r="H75" s="16">
        <v>2.1851344622070514</v>
      </c>
      <c r="I75" s="16">
        <v>2.9434947994563516</v>
      </c>
      <c r="J75" s="16">
        <v>3.7432382791579619</v>
      </c>
      <c r="K75" s="16">
        <v>4.5683234663180148</v>
      </c>
      <c r="L75" s="16">
        <v>5.4189820658250651</v>
      </c>
      <c r="M75" s="16">
        <v>6.2953623690782319</v>
      </c>
      <c r="N75" s="16">
        <v>7.1977171954916503</v>
      </c>
      <c r="O75" s="16">
        <v>8.1260176847425889</v>
      </c>
      <c r="P75" s="16">
        <v>9.0802333197925176</v>
      </c>
      <c r="Q75" s="16">
        <v>10.060032798063244</v>
      </c>
      <c r="R75" s="16">
        <v>11.065171007778495</v>
      </c>
      <c r="S75" s="16">
        <v>12.095494537431659</v>
      </c>
      <c r="T75" s="16">
        <v>13.150844579619802</v>
      </c>
      <c r="U75" s="16">
        <v>14.169767353080477</v>
      </c>
      <c r="V75" s="16">
        <v>14.353379905849177</v>
      </c>
      <c r="W75" s="16">
        <v>14.536061224299644</v>
      </c>
      <c r="X75" s="16">
        <v>14.7144186086842</v>
      </c>
      <c r="Y75" s="16">
        <v>14.893484092088647</v>
      </c>
      <c r="Z75" s="16">
        <v>15.069853560549506</v>
      </c>
      <c r="AA75" s="16">
        <v>15.247118197195958</v>
      </c>
      <c r="AB75" s="16">
        <v>15.421966495115234</v>
      </c>
      <c r="AC75" s="16">
        <v>15.596493781643808</v>
      </c>
      <c r="AD75" s="16">
        <v>15.769703901900062</v>
      </c>
      <c r="AE75" s="16">
        <v>15.942222278322214</v>
      </c>
      <c r="AF75" s="16">
        <v>16.113328505139634</v>
      </c>
      <c r="AG75" s="16">
        <v>16.28371146537966</v>
      </c>
      <c r="AH75" s="16">
        <v>16.452923951553448</v>
      </c>
      <c r="AI75" s="16">
        <v>16.621155508886673</v>
      </c>
      <c r="AJ75" s="16">
        <v>16.587591399633887</v>
      </c>
      <c r="AK75" s="16">
        <v>16.553880863219508</v>
      </c>
      <c r="AL75" s="16">
        <v>16.519884930091852</v>
      </c>
      <c r="AM75" s="16">
        <v>16.485699143699076</v>
      </c>
      <c r="AN75" s="16">
        <v>14.462747610090808</v>
      </c>
      <c r="AO75" s="16">
        <v>11.570198088072647</v>
      </c>
      <c r="AP75" s="16">
        <v>8.0991386616508532</v>
      </c>
      <c r="AQ75" s="16">
        <v>4.8594831969905119</v>
      </c>
      <c r="AR75" s="16">
        <v>2.4297415984952559</v>
      </c>
      <c r="AS75" s="16">
        <v>0.97189663939810234</v>
      </c>
      <c r="AT75" s="16">
        <v>0.29156899181943069</v>
      </c>
      <c r="AU75" s="16">
        <v>5.8313798363886137E-2</v>
      </c>
      <c r="AV75" s="16">
        <v>5.831379836388614E-3</v>
      </c>
      <c r="AW75" s="16">
        <v>0</v>
      </c>
      <c r="AX75" s="16">
        <v>0</v>
      </c>
      <c r="AY75" s="16">
        <v>0</v>
      </c>
      <c r="AZ75" s="16">
        <v>0</v>
      </c>
      <c r="BA75" s="16">
        <v>0</v>
      </c>
      <c r="BB75" s="16">
        <v>0</v>
      </c>
    </row>
    <row r="76" spans="1:54" s="16" customFormat="1" x14ac:dyDescent="0.2">
      <c r="B76" s="16" t="s">
        <v>57</v>
      </c>
      <c r="C76" s="16">
        <v>0</v>
      </c>
      <c r="D76" s="16">
        <v>1</v>
      </c>
      <c r="E76" s="16">
        <v>1</v>
      </c>
      <c r="F76" s="16">
        <v>9.5279513853360296</v>
      </c>
      <c r="G76" s="16">
        <v>20.420155097234723</v>
      </c>
      <c r="H76" s="16">
        <v>30.900282356765342</v>
      </c>
      <c r="I76" s="16">
        <v>41.624358588443343</v>
      </c>
      <c r="J76" s="16">
        <v>52.933639441943598</v>
      </c>
      <c r="K76" s="16">
        <v>64.601280812570792</v>
      </c>
      <c r="L76" s="16">
        <v>76.630559270533155</v>
      </c>
      <c r="M76" s="16">
        <v>89.023571824588245</v>
      </c>
      <c r="N76" s="16">
        <v>101.78389362831007</v>
      </c>
      <c r="O76" s="16">
        <v>114.91111656396635</v>
      </c>
      <c r="P76" s="16">
        <v>128.40480908598246</v>
      </c>
      <c r="Q76" s="16">
        <v>142.26028619973275</v>
      </c>
      <c r="R76" s="16">
        <v>156.47408174639412</v>
      </c>
      <c r="S76" s="16">
        <v>171.04402631307545</v>
      </c>
      <c r="T76" s="16">
        <v>185.9678741827851</v>
      </c>
      <c r="U76" s="16">
        <v>200.37659911217571</v>
      </c>
      <c r="V76" s="16">
        <v>202.97308908701632</v>
      </c>
      <c r="W76" s="16">
        <v>205.55641035124827</v>
      </c>
      <c r="X76" s="16">
        <v>208.07858627827585</v>
      </c>
      <c r="Y76" s="16">
        <v>210.61077552943956</v>
      </c>
      <c r="Z76" s="16">
        <v>213.10484006817217</v>
      </c>
      <c r="AA76" s="16">
        <v>215.61156330144743</v>
      </c>
      <c r="AB76" s="16">
        <v>218.08411676154364</v>
      </c>
      <c r="AC76" s="16">
        <v>220.55213075609015</v>
      </c>
      <c r="AD76" s="16">
        <v>223.00151852399969</v>
      </c>
      <c r="AE76" s="16">
        <v>225.44112424867026</v>
      </c>
      <c r="AF76" s="16">
        <v>227.86076057453678</v>
      </c>
      <c r="AG76" s="16">
        <v>230.2701690897824</v>
      </c>
      <c r="AH76" s="16">
        <v>232.66302577274325</v>
      </c>
      <c r="AI76" s="16">
        <v>235.04201100812531</v>
      </c>
      <c r="AJ76" s="16">
        <v>234.56737639368751</v>
      </c>
      <c r="AK76" s="16">
        <v>234.09067113292738</v>
      </c>
      <c r="AL76" s="16">
        <v>233.60993003859434</v>
      </c>
      <c r="AM76" s="16">
        <v>233.12650420352793</v>
      </c>
      <c r="AN76" s="16">
        <v>204.51967260406187</v>
      </c>
      <c r="AO76" s="16">
        <v>163.61573808324951</v>
      </c>
      <c r="AP76" s="16">
        <v>114.53101665827467</v>
      </c>
      <c r="AQ76" s="16">
        <v>68.718609994964794</v>
      </c>
      <c r="AR76" s="16">
        <v>34.359304997482397</v>
      </c>
      <c r="AS76" s="16">
        <v>13.743721998992958</v>
      </c>
      <c r="AT76" s="16">
        <v>4.1231165996978874</v>
      </c>
      <c r="AU76" s="16">
        <v>0.82462331993957738</v>
      </c>
      <c r="AV76" s="16">
        <v>8.2462331993957749E-2</v>
      </c>
      <c r="AW76" s="16">
        <v>0</v>
      </c>
      <c r="AX76" s="16">
        <v>0</v>
      </c>
      <c r="AY76" s="16">
        <v>0</v>
      </c>
      <c r="AZ76" s="16">
        <v>0</v>
      </c>
      <c r="BA76" s="16">
        <v>0</v>
      </c>
      <c r="BB76" s="16">
        <v>0</v>
      </c>
    </row>
    <row r="77" spans="1:54" s="16" customFormat="1" x14ac:dyDescent="0.2">
      <c r="A77" s="16" t="s">
        <v>60</v>
      </c>
      <c r="B77" s="16" t="s">
        <v>61</v>
      </c>
      <c r="C77" s="16">
        <v>1</v>
      </c>
      <c r="D77" s="16">
        <v>1</v>
      </c>
      <c r="E77" s="16">
        <v>1</v>
      </c>
      <c r="F77" s="16">
        <v>0.22810188413969498</v>
      </c>
      <c r="G77" s="16">
        <v>0.46660564792512044</v>
      </c>
      <c r="H77" s="16">
        <v>0.70006518279793273</v>
      </c>
      <c r="I77" s="16">
        <v>0.93411570441838354</v>
      </c>
      <c r="J77" s="16">
        <v>1.1752513740041832</v>
      </c>
      <c r="K77" s="16">
        <v>1.4193741377920182</v>
      </c>
      <c r="L77" s="16">
        <v>1.6665609435998741</v>
      </c>
      <c r="M77" s="16">
        <v>1.9168601354635042</v>
      </c>
      <c r="N77" s="16">
        <v>2.1703496164498928</v>
      </c>
      <c r="O77" s="16">
        <v>2.4270201604149979</v>
      </c>
      <c r="P77" s="16">
        <v>2.6868624089137922</v>
      </c>
      <c r="Q77" s="16">
        <v>2.9455726294879638</v>
      </c>
      <c r="R77" s="16">
        <v>2.9626328325675666</v>
      </c>
      <c r="S77" s="16">
        <v>2.9792259788682407</v>
      </c>
      <c r="T77" s="16">
        <v>2.9953514281652991</v>
      </c>
      <c r="U77" s="16">
        <v>3.0103065314721107</v>
      </c>
      <c r="V77" s="16">
        <v>3.024441855791725</v>
      </c>
      <c r="W77" s="16">
        <v>3.0384592847262915</v>
      </c>
      <c r="X77" s="16">
        <v>3.051656557398263</v>
      </c>
      <c r="Y77" s="16">
        <v>3.065086753729628</v>
      </c>
      <c r="Z77" s="16">
        <v>3.078047735325403</v>
      </c>
      <c r="AA77" s="16">
        <v>3.0912765120874091</v>
      </c>
      <c r="AB77" s="16">
        <v>3.1040991885984077</v>
      </c>
      <c r="AC77" s="16">
        <v>3.1169417307313405</v>
      </c>
      <c r="AD77" s="16">
        <v>3.1296045393627998</v>
      </c>
      <c r="AE77" s="16">
        <v>3.1422131312226411</v>
      </c>
      <c r="AF77" s="16">
        <v>3.1546261186328457</v>
      </c>
      <c r="AG77" s="16">
        <v>3.1669799372148235</v>
      </c>
      <c r="AH77" s="16">
        <v>3.1791879090856798</v>
      </c>
      <c r="AI77" s="16">
        <v>3.1912878229835897</v>
      </c>
      <c r="AJ77" s="16">
        <v>3.1848434615737924</v>
      </c>
      <c r="AK77" s="16">
        <v>3.1783709859202229</v>
      </c>
      <c r="AL77" s="16">
        <v>3.1718437136518634</v>
      </c>
      <c r="AM77" s="16">
        <v>3.1652799892600156</v>
      </c>
      <c r="AN77" s="16">
        <v>2.8144016499302582</v>
      </c>
      <c r="AO77" s="16">
        <v>2.251521319944207</v>
      </c>
      <c r="AP77" s="16">
        <v>1.5760649239609448</v>
      </c>
      <c r="AQ77" s="16">
        <v>0.94563895437656675</v>
      </c>
      <c r="AR77" s="16">
        <v>0.47281947718828338</v>
      </c>
      <c r="AS77" s="16">
        <v>0.18912779087531337</v>
      </c>
      <c r="AT77" s="16">
        <v>5.6738337262594009E-2</v>
      </c>
      <c r="AU77" s="16">
        <v>1.1347667452518802E-2</v>
      </c>
      <c r="AV77" s="16">
        <v>1.1347667452518803E-3</v>
      </c>
      <c r="AW77" s="16">
        <v>0</v>
      </c>
      <c r="AX77" s="16">
        <v>0</v>
      </c>
      <c r="AY77" s="16">
        <v>0</v>
      </c>
      <c r="AZ77" s="16">
        <v>0</v>
      </c>
      <c r="BA77" s="16">
        <v>0</v>
      </c>
      <c r="BB77" s="16">
        <v>0</v>
      </c>
    </row>
    <row r="78" spans="1:54" s="16" customFormat="1" x14ac:dyDescent="0.2">
      <c r="A78" s="16" t="s">
        <v>62</v>
      </c>
      <c r="B78" s="16" t="s">
        <v>63</v>
      </c>
      <c r="C78" s="16">
        <v>0</v>
      </c>
      <c r="D78" s="16">
        <v>0</v>
      </c>
      <c r="E78" s="16">
        <v>0</v>
      </c>
      <c r="F78" s="16">
        <v>2.197048612711539</v>
      </c>
      <c r="G78" s="16">
        <v>4.3729766450613985</v>
      </c>
      <c r="H78" s="16">
        <v>6.5265937888736536</v>
      </c>
      <c r="I78" s="16">
        <v>8.6572949391913436</v>
      </c>
      <c r="J78" s="16">
        <v>10.818499021745792</v>
      </c>
      <c r="K78" s="16">
        <v>12.977997102521933</v>
      </c>
      <c r="L78" s="16">
        <v>15.136522189746341</v>
      </c>
      <c r="M78" s="16">
        <v>17.294529795763864</v>
      </c>
      <c r="N78" s="16">
        <v>19.452728378158167</v>
      </c>
      <c r="O78" s="16">
        <v>21.58303660215396</v>
      </c>
      <c r="P78" s="16">
        <v>21.583239008752685</v>
      </c>
      <c r="Q78" s="16">
        <v>21.574893650474255</v>
      </c>
      <c r="R78" s="16">
        <v>21.560708820468651</v>
      </c>
      <c r="S78" s="16">
        <v>21.543327368886999</v>
      </c>
      <c r="T78" s="16">
        <v>21.522805408444448</v>
      </c>
      <c r="U78" s="16">
        <v>21.494185158137395</v>
      </c>
      <c r="V78" s="16">
        <v>21.460105973374887</v>
      </c>
      <c r="W78" s="16">
        <v>21.425618916941968</v>
      </c>
      <c r="X78" s="16">
        <v>21.385810145725582</v>
      </c>
      <c r="Y78" s="16">
        <v>21.348112260099136</v>
      </c>
      <c r="Z78" s="16">
        <v>21.307626118795032</v>
      </c>
      <c r="AA78" s="16">
        <v>21.269473415086026</v>
      </c>
      <c r="AB78" s="16">
        <v>21.229003181045758</v>
      </c>
      <c r="AC78" s="16">
        <v>21.189152801405534</v>
      </c>
      <c r="AD78" s="16">
        <v>21.148562396670208</v>
      </c>
      <c r="AE78" s="16">
        <v>21.108088276430177</v>
      </c>
      <c r="AF78" s="16">
        <v>21.066784192578687</v>
      </c>
      <c r="AG78" s="16">
        <v>21.025570505481131</v>
      </c>
      <c r="AH78" s="16">
        <v>20.983873530376087</v>
      </c>
      <c r="AI78" s="16">
        <v>20.941949628418065</v>
      </c>
      <c r="AJ78" s="16">
        <v>20.899660277059866</v>
      </c>
      <c r="AK78" s="16">
        <v>20.857186433700452</v>
      </c>
      <c r="AL78" s="16">
        <v>20.81435300261019</v>
      </c>
      <c r="AM78" s="16">
        <v>20.771280364473661</v>
      </c>
      <c r="AN78" s="16">
        <v>18.694152328026295</v>
      </c>
      <c r="AO78" s="16">
        <v>14.955321862421039</v>
      </c>
      <c r="AP78" s="16">
        <v>10.468725303694725</v>
      </c>
      <c r="AQ78" s="16">
        <v>6.281235182216836</v>
      </c>
      <c r="AR78" s="16">
        <v>3.140617591108418</v>
      </c>
      <c r="AS78" s="16">
        <v>1.2562470364433673</v>
      </c>
      <c r="AT78" s="16">
        <v>0.37687411093301015</v>
      </c>
      <c r="AU78" s="16">
        <v>7.5374822186602047E-2</v>
      </c>
      <c r="AV78" s="16">
        <v>7.5374822186602053E-3</v>
      </c>
      <c r="AW78" s="16">
        <v>0</v>
      </c>
      <c r="AX78" s="16">
        <v>0</v>
      </c>
      <c r="AY78" s="16">
        <v>0</v>
      </c>
      <c r="AZ78" s="16">
        <v>0</v>
      </c>
      <c r="BA78" s="16">
        <v>0</v>
      </c>
      <c r="BB78" s="16">
        <v>0</v>
      </c>
    </row>
    <row r="79" spans="1:54" s="16" customFormat="1" x14ac:dyDescent="0.2">
      <c r="B79" s="16" t="s">
        <v>61</v>
      </c>
      <c r="C79" s="16">
        <v>1</v>
      </c>
      <c r="D79" s="16">
        <v>1</v>
      </c>
      <c r="E79" s="16">
        <v>1</v>
      </c>
      <c r="F79" s="16">
        <v>2.4398741888357103</v>
      </c>
      <c r="G79" s="16">
        <v>9.6889250646789566</v>
      </c>
      <c r="H79" s="16">
        <v>15.86650275846843</v>
      </c>
      <c r="I79" s="16">
        <v>23.158300250263895</v>
      </c>
      <c r="J79" s="16">
        <v>31.987432537212797</v>
      </c>
      <c r="K79" s="16">
        <v>42.028794676862901</v>
      </c>
      <c r="L79" s="16">
        <v>53.283525103100203</v>
      </c>
      <c r="M79" s="16">
        <v>65.752533274238601</v>
      </c>
      <c r="N79" s="16">
        <v>79.438274917330801</v>
      </c>
      <c r="O79" s="16">
        <v>94.218325526695253</v>
      </c>
      <c r="P79" s="16">
        <v>100.29986815887735</v>
      </c>
      <c r="Q79" s="16">
        <v>106.3393941964824</v>
      </c>
      <c r="R79" s="16">
        <v>112.34379091573703</v>
      </c>
      <c r="S79" s="16">
        <v>118.32263819590852</v>
      </c>
      <c r="T79" s="16">
        <v>124.27355827569129</v>
      </c>
      <c r="U79" s="16">
        <v>130.16387363382449</v>
      </c>
      <c r="V79" s="16">
        <v>136.00346658236631</v>
      </c>
      <c r="W79" s="16">
        <v>141.82115743451877</v>
      </c>
      <c r="X79" s="16">
        <v>147.58269120944146</v>
      </c>
      <c r="Y79" s="16">
        <v>153.33695613081628</v>
      </c>
      <c r="Z79" s="16">
        <v>159.04916703164594</v>
      </c>
      <c r="AA79" s="16">
        <v>164.75664073167354</v>
      </c>
      <c r="AB79" s="16">
        <v>170.42401199416901</v>
      </c>
      <c r="AC79" s="16">
        <v>176.07373060163553</v>
      </c>
      <c r="AD79" s="16">
        <v>181.69463725338159</v>
      </c>
      <c r="AE79" s="16">
        <v>187.29370458766101</v>
      </c>
      <c r="AF79" s="16">
        <v>192.86236816727828</v>
      </c>
      <c r="AG79" s="16">
        <v>198.40861153005403</v>
      </c>
      <c r="AH79" s="16">
        <v>203.92693585553195</v>
      </c>
      <c r="AI79" s="16">
        <v>209.41949628418064</v>
      </c>
      <c r="AJ79" s="16">
        <v>208.99660277059866</v>
      </c>
      <c r="AK79" s="16">
        <v>208.57186433700454</v>
      </c>
      <c r="AL79" s="16">
        <v>208.14353002610193</v>
      </c>
      <c r="AM79" s="16">
        <v>207.71280364473662</v>
      </c>
      <c r="AN79" s="16">
        <v>175.95786398366053</v>
      </c>
      <c r="AO79" s="16">
        <v>140.76629118692844</v>
      </c>
      <c r="AP79" s="16">
        <v>98.536403830849906</v>
      </c>
      <c r="AQ79" s="16">
        <v>59.121842298509947</v>
      </c>
      <c r="AR79" s="16">
        <v>29.560921149254973</v>
      </c>
      <c r="AS79" s="16">
        <v>11.82436845970199</v>
      </c>
      <c r="AT79" s="16">
        <v>3.5473105379105969</v>
      </c>
      <c r="AU79" s="16">
        <v>0.70946210758211936</v>
      </c>
      <c r="AV79" s="16">
        <v>7.0946210758211947E-2</v>
      </c>
      <c r="AW79" s="16">
        <v>0</v>
      </c>
      <c r="AX79" s="16">
        <v>0</v>
      </c>
      <c r="AY79" s="16">
        <v>0</v>
      </c>
      <c r="AZ79" s="16">
        <v>0</v>
      </c>
      <c r="BA79" s="16">
        <v>0</v>
      </c>
      <c r="BB79" s="16">
        <v>0</v>
      </c>
    </row>
    <row r="80" spans="1:54" s="16" customFormat="1" x14ac:dyDescent="0.2">
      <c r="A80" s="16" t="s">
        <v>64</v>
      </c>
      <c r="B80" s="16" t="s">
        <v>63</v>
      </c>
      <c r="C80" s="16">
        <v>0</v>
      </c>
      <c r="D80" s="16">
        <v>0</v>
      </c>
      <c r="E80" s="16">
        <v>0</v>
      </c>
      <c r="F80" s="16">
        <v>1.7699556853410763</v>
      </c>
      <c r="G80" s="16">
        <v>3.5228965030672206</v>
      </c>
      <c r="H80" s="16">
        <v>5.2578635336938575</v>
      </c>
      <c r="I80" s="16">
        <v>6.9743693009982941</v>
      </c>
      <c r="J80" s="16">
        <v>8.7154484154829674</v>
      </c>
      <c r="K80" s="16">
        <v>10.455153164589817</v>
      </c>
      <c r="L80" s="16">
        <v>12.194074064191135</v>
      </c>
      <c r="M80" s="16">
        <v>13.932578077794174</v>
      </c>
      <c r="N80" s="16">
        <v>15.671235943124431</v>
      </c>
      <c r="O80" s="16">
        <v>17.387425166601236</v>
      </c>
      <c r="P80" s="16">
        <v>17.387588226584569</v>
      </c>
      <c r="Q80" s="16">
        <v>17.380865155349071</v>
      </c>
      <c r="R80" s="16">
        <v>17.3694377702795</v>
      </c>
      <c r="S80" s="16">
        <v>17.3554351674839</v>
      </c>
      <c r="T80" s="16">
        <v>17.338902551705857</v>
      </c>
      <c r="U80" s="16">
        <v>17.315845904504805</v>
      </c>
      <c r="V80" s="16">
        <v>17.288391506603368</v>
      </c>
      <c r="W80" s="16">
        <v>17.260608524810898</v>
      </c>
      <c r="X80" s="16">
        <v>17.228538337317907</v>
      </c>
      <c r="Y80" s="16">
        <v>17.198168692056612</v>
      </c>
      <c r="Z80" s="16">
        <v>17.165552811113368</v>
      </c>
      <c r="AA80" s="16">
        <v>17.134816761646736</v>
      </c>
      <c r="AB80" s="16">
        <v>17.102213695691706</v>
      </c>
      <c r="AC80" s="16">
        <v>17.070109988200151</v>
      </c>
      <c r="AD80" s="16">
        <v>17.037410112004455</v>
      </c>
      <c r="AE80" s="16">
        <v>17.004803915303324</v>
      </c>
      <c r="AF80" s="16">
        <v>16.971529094883888</v>
      </c>
      <c r="AG80" s="16">
        <v>16.938327098637586</v>
      </c>
      <c r="AH80" s="16">
        <v>16.904735762641792</v>
      </c>
      <c r="AI80" s="16">
        <v>16.870961612997139</v>
      </c>
      <c r="AJ80" s="16">
        <v>16.836893055099623</v>
      </c>
      <c r="AK80" s="16">
        <v>16.802675869327153</v>
      </c>
      <c r="AL80" s="16">
        <v>16.768168997498179</v>
      </c>
      <c r="AM80" s="16">
        <v>16.733469419022171</v>
      </c>
      <c r="AN80" s="16">
        <v>15.060122477119956</v>
      </c>
      <c r="AO80" s="16">
        <v>12.048097981695964</v>
      </c>
      <c r="AP80" s="16">
        <v>8.4336685871871744</v>
      </c>
      <c r="AQ80" s="16">
        <v>5.0602011523123043</v>
      </c>
      <c r="AR80" s="16">
        <v>2.5301005761561521</v>
      </c>
      <c r="AS80" s="16">
        <v>1.0120402304624609</v>
      </c>
      <c r="AT80" s="16">
        <v>0.30361206913873828</v>
      </c>
      <c r="AU80" s="16">
        <v>6.0722413827747651E-2</v>
      </c>
      <c r="AV80" s="16">
        <v>6.0722413827747658E-3</v>
      </c>
      <c r="AW80" s="16">
        <v>0</v>
      </c>
      <c r="AX80" s="16">
        <v>0</v>
      </c>
      <c r="AY80" s="16">
        <v>0</v>
      </c>
      <c r="AZ80" s="16">
        <v>0</v>
      </c>
      <c r="BA80" s="16">
        <v>0</v>
      </c>
      <c r="BB80" s="16">
        <v>0</v>
      </c>
    </row>
    <row r="81" spans="1:54" s="16" customFormat="1" x14ac:dyDescent="0.2">
      <c r="B81" s="16" t="s">
        <v>61</v>
      </c>
      <c r="C81" s="16">
        <v>1</v>
      </c>
      <c r="D81" s="16">
        <v>1</v>
      </c>
      <c r="E81" s="16">
        <v>1</v>
      </c>
      <c r="F81" s="16">
        <v>1.9655774419651855</v>
      </c>
      <c r="G81" s="16">
        <v>7.8054567859139699</v>
      </c>
      <c r="H81" s="16">
        <v>12.782150836968396</v>
      </c>
      <c r="I81" s="16">
        <v>18.656467113944501</v>
      </c>
      <c r="J81" s="16">
        <v>25.769269624320909</v>
      </c>
      <c r="K81" s="16">
        <v>33.858651855016127</v>
      </c>
      <c r="L81" s="16">
        <v>42.925530935272207</v>
      </c>
      <c r="M81" s="16">
        <v>52.970639530221774</v>
      </c>
      <c r="N81" s="16">
        <v>63.995955988470087</v>
      </c>
      <c r="O81" s="16">
        <v>75.902854385855761</v>
      </c>
      <c r="P81" s="16">
        <v>80.802182008921022</v>
      </c>
      <c r="Q81" s="16">
        <v>85.667660808605632</v>
      </c>
      <c r="R81" s="16">
        <v>90.504839216402388</v>
      </c>
      <c r="S81" s="16">
        <v>95.321434841141496</v>
      </c>
      <c r="T81" s="16">
        <v>100.11553214389646</v>
      </c>
      <c r="U81" s="16">
        <v>104.86080591538244</v>
      </c>
      <c r="V81" s="16">
        <v>109.56521740612006</v>
      </c>
      <c r="W81" s="16">
        <v>114.25198443519164</v>
      </c>
      <c r="X81" s="16">
        <v>118.89351098230955</v>
      </c>
      <c r="Y81" s="16">
        <v>123.52918169693073</v>
      </c>
      <c r="Z81" s="16">
        <v>128.13097343758449</v>
      </c>
      <c r="AA81" s="16">
        <v>132.72894886054561</v>
      </c>
      <c r="AB81" s="16">
        <v>137.29461751664903</v>
      </c>
      <c r="AC81" s="16">
        <v>141.84606508681506</v>
      </c>
      <c r="AD81" s="16">
        <v>146.37430157073649</v>
      </c>
      <c r="AE81" s="16">
        <v>150.88494416807282</v>
      </c>
      <c r="AF81" s="16">
        <v>155.37109331628446</v>
      </c>
      <c r="AG81" s="16">
        <v>159.83918060185195</v>
      </c>
      <c r="AH81" s="16">
        <v>164.28477614167079</v>
      </c>
      <c r="AI81" s="16">
        <v>168.70961612997129</v>
      </c>
      <c r="AJ81" s="16">
        <v>168.36893055099614</v>
      </c>
      <c r="AK81" s="16">
        <v>168.02675869327146</v>
      </c>
      <c r="AL81" s="16">
        <v>167.68168997498168</v>
      </c>
      <c r="AM81" s="16">
        <v>167.3346941902216</v>
      </c>
      <c r="AN81" s="16">
        <v>141.75272223675725</v>
      </c>
      <c r="AO81" s="16">
        <v>113.4021777894058</v>
      </c>
      <c r="AP81" s="16">
        <v>79.38152445258406</v>
      </c>
      <c r="AQ81" s="16">
        <v>47.628914671550433</v>
      </c>
      <c r="AR81" s="16">
        <v>23.814457335775217</v>
      </c>
      <c r="AS81" s="16">
        <v>9.5257829343100848</v>
      </c>
      <c r="AT81" s="16">
        <v>2.8577348802930254</v>
      </c>
      <c r="AU81" s="16">
        <v>0.57154697605860505</v>
      </c>
      <c r="AV81" s="16">
        <v>5.7154697605860519E-2</v>
      </c>
      <c r="AW81" s="16">
        <v>0</v>
      </c>
      <c r="AX81" s="16">
        <v>0</v>
      </c>
      <c r="AY81" s="16">
        <v>0</v>
      </c>
      <c r="AZ81" s="16">
        <v>0</v>
      </c>
      <c r="BA81" s="16">
        <v>0</v>
      </c>
      <c r="BB81" s="16">
        <v>0</v>
      </c>
    </row>
    <row r="82" spans="1:54" s="16" customFormat="1" x14ac:dyDescent="0.2">
      <c r="A82" s="16" t="s">
        <v>64</v>
      </c>
      <c r="B82" s="16" t="s">
        <v>63</v>
      </c>
      <c r="C82" s="16">
        <v>0</v>
      </c>
      <c r="D82" s="16">
        <v>0</v>
      </c>
      <c r="E82" s="16">
        <v>0</v>
      </c>
      <c r="F82" s="16">
        <v>8.1920629221423444E-2</v>
      </c>
      <c r="G82" s="16">
        <v>0.16305374230745515</v>
      </c>
      <c r="H82" s="16">
        <v>0.2433549566285188</v>
      </c>
      <c r="I82" s="16">
        <v>0.32280170983504575</v>
      </c>
      <c r="J82" s="16">
        <v>0.40338581584636551</v>
      </c>
      <c r="K82" s="16">
        <v>0.48390631073031953</v>
      </c>
      <c r="L82" s="16">
        <v>0.56439052592363537</v>
      </c>
      <c r="M82" s="16">
        <v>0.6448554459653405</v>
      </c>
      <c r="N82" s="16">
        <v>0.7253274868804126</v>
      </c>
      <c r="O82" s="16">
        <v>0.804759589172371</v>
      </c>
      <c r="P82" s="16">
        <v>0.8047671362406652</v>
      </c>
      <c r="Q82" s="16">
        <v>0.80445596561053401</v>
      </c>
      <c r="R82" s="16">
        <v>0.8039270605181591</v>
      </c>
      <c r="S82" s="16">
        <v>0.8032789640481437</v>
      </c>
      <c r="T82" s="16">
        <v>0.80251376845684719</v>
      </c>
      <c r="U82" s="16">
        <v>0.8014466145941318</v>
      </c>
      <c r="V82" s="16">
        <v>0.80017591523730147</v>
      </c>
      <c r="W82" s="16">
        <v>0.79889000770360652</v>
      </c>
      <c r="X82" s="16">
        <v>0.79740567114058758</v>
      </c>
      <c r="Y82" s="16">
        <v>0.79600004247449074</v>
      </c>
      <c r="Z82" s="16">
        <v>0.79449044903573363</v>
      </c>
      <c r="AA82" s="16">
        <v>0.79306786171733856</v>
      </c>
      <c r="AB82" s="16">
        <v>0.7915588614074982</v>
      </c>
      <c r="AC82" s="16">
        <v>0.79007297340486038</v>
      </c>
      <c r="AD82" s="16">
        <v>0.7885594923298257</v>
      </c>
      <c r="AE82" s="16">
        <v>0.7870503471165321</v>
      </c>
      <c r="AF82" s="16">
        <v>0.78551025532295449</v>
      </c>
      <c r="AG82" s="16">
        <v>0.78397353412341764</v>
      </c>
      <c r="AH82" s="16">
        <v>0.78241879272285331</v>
      </c>
      <c r="AI82" s="16">
        <v>0.78085558997533666</v>
      </c>
      <c r="AJ82" s="16">
        <v>0.77927876083619696</v>
      </c>
      <c r="AK82" s="16">
        <v>0.77769505260447025</v>
      </c>
      <c r="AL82" s="16">
        <v>0.77609793654325743</v>
      </c>
      <c r="AM82" s="16">
        <v>0.77449190124756295</v>
      </c>
      <c r="AN82" s="16">
        <v>0.69704271112280669</v>
      </c>
      <c r="AO82" s="16">
        <v>0.55763416889824535</v>
      </c>
      <c r="AP82" s="16">
        <v>0.39034391822877174</v>
      </c>
      <c r="AQ82" s="16">
        <v>0.23420635093726305</v>
      </c>
      <c r="AR82" s="16">
        <v>0.11710317546863153</v>
      </c>
      <c r="AS82" s="16">
        <v>4.6841270187452613E-2</v>
      </c>
      <c r="AT82" s="16">
        <v>1.4052381056235783E-2</v>
      </c>
      <c r="AU82" s="16">
        <v>2.8104762112471566E-3</v>
      </c>
      <c r="AV82" s="16">
        <v>2.8104762112471566E-4</v>
      </c>
      <c r="AW82" s="16">
        <v>0</v>
      </c>
      <c r="AX82" s="16">
        <v>0</v>
      </c>
      <c r="AY82" s="16">
        <v>0</v>
      </c>
      <c r="AZ82" s="16">
        <v>0</v>
      </c>
      <c r="BA82" s="16">
        <v>0</v>
      </c>
      <c r="BB82" s="16">
        <v>0</v>
      </c>
    </row>
    <row r="83" spans="1:54" s="16" customFormat="1" x14ac:dyDescent="0.2">
      <c r="B83" s="16" t="s">
        <v>61</v>
      </c>
      <c r="C83" s="16">
        <v>1</v>
      </c>
      <c r="D83" s="16">
        <v>1</v>
      </c>
      <c r="E83" s="16">
        <v>1</v>
      </c>
      <c r="F83" s="16">
        <v>9.0974786636081759E-2</v>
      </c>
      <c r="G83" s="16">
        <v>0.36126776311887315</v>
      </c>
      <c r="H83" s="16">
        <v>0.59160907136825414</v>
      </c>
      <c r="I83" s="16">
        <v>0.86349592686475141</v>
      </c>
      <c r="J83" s="16">
        <v>1.1927048793846395</v>
      </c>
      <c r="K83" s="16">
        <v>1.5671138478348599</v>
      </c>
      <c r="L83" s="16">
        <v>1.9867652806253964</v>
      </c>
      <c r="M83" s="16">
        <v>2.4516930884293662</v>
      </c>
      <c r="N83" s="16">
        <v>2.961988837133926</v>
      </c>
      <c r="O83" s="16">
        <v>3.5130877244495284</v>
      </c>
      <c r="P83" s="16">
        <v>3.7398482049335717</v>
      </c>
      <c r="Q83" s="16">
        <v>3.9650420264708912</v>
      </c>
      <c r="R83" s="16">
        <v>4.1889259926655766</v>
      </c>
      <c r="S83" s="16">
        <v>4.4118573053259524</v>
      </c>
      <c r="T83" s="16">
        <v>4.6337473056480425</v>
      </c>
      <c r="U83" s="16">
        <v>4.8533775576411244</v>
      </c>
      <c r="V83" s="16">
        <v>5.0711165398255593</v>
      </c>
      <c r="W83" s="16">
        <v>5.2880388657434425</v>
      </c>
      <c r="X83" s="16">
        <v>5.5028672811873935</v>
      </c>
      <c r="Y83" s="16">
        <v>5.7174246652791405</v>
      </c>
      <c r="Z83" s="16">
        <v>5.930413994934395</v>
      </c>
      <c r="AA83" s="16">
        <v>6.143226690140958</v>
      </c>
      <c r="AB83" s="16">
        <v>6.3545440989451505</v>
      </c>
      <c r="AC83" s="16">
        <v>6.5652032990055567</v>
      </c>
      <c r="AD83" s="16">
        <v>6.7747881971465338</v>
      </c>
      <c r="AE83" s="16">
        <v>6.9835587798380114</v>
      </c>
      <c r="AF83" s="16">
        <v>7.19119570772631</v>
      </c>
      <c r="AG83" s="16">
        <v>7.3979966603611187</v>
      </c>
      <c r="AH83" s="16">
        <v>7.6037566050321255</v>
      </c>
      <c r="AI83" s="16">
        <v>7.8085558997533617</v>
      </c>
      <c r="AJ83" s="16">
        <v>7.7927876083619649</v>
      </c>
      <c r="AK83" s="16">
        <v>7.7769505260446969</v>
      </c>
      <c r="AL83" s="16">
        <v>7.7609793654325694</v>
      </c>
      <c r="AM83" s="16">
        <v>7.7449190124756253</v>
      </c>
      <c r="AN83" s="16">
        <v>6.5608830185186573</v>
      </c>
      <c r="AO83" s="16">
        <v>5.2487064148149258</v>
      </c>
      <c r="AP83" s="16">
        <v>3.6740944903704476</v>
      </c>
      <c r="AQ83" s="16">
        <v>2.2044566942222685</v>
      </c>
      <c r="AR83" s="16">
        <v>1.1022283471111343</v>
      </c>
      <c r="AS83" s="16">
        <v>0.44089133884445381</v>
      </c>
      <c r="AT83" s="16">
        <v>0.13226740165333611</v>
      </c>
      <c r="AU83" s="16">
        <v>2.6453480330667224E-2</v>
      </c>
      <c r="AV83" s="16">
        <v>2.6453480330667226E-3</v>
      </c>
      <c r="AW83" s="16">
        <v>0</v>
      </c>
      <c r="AX83" s="16">
        <v>0</v>
      </c>
      <c r="AY83" s="16">
        <v>0</v>
      </c>
      <c r="AZ83" s="16">
        <v>0</v>
      </c>
      <c r="BA83" s="16">
        <v>0</v>
      </c>
      <c r="BB83" s="16">
        <v>0</v>
      </c>
    </row>
    <row r="89" spans="1:54" s="53" customFormat="1" x14ac:dyDescent="0.2">
      <c r="A89" s="53" t="s">
        <v>163</v>
      </c>
      <c r="C89" s="53" t="s">
        <v>14</v>
      </c>
      <c r="D89" s="53" t="s">
        <v>15</v>
      </c>
      <c r="E89" s="53" t="s">
        <v>16</v>
      </c>
    </row>
    <row r="90" spans="1:54" s="17" customFormat="1" x14ac:dyDescent="0.2">
      <c r="A90" s="17" t="s">
        <v>138</v>
      </c>
      <c r="B90" s="17" t="s">
        <v>139</v>
      </c>
      <c r="F90" s="17">
        <v>2017</v>
      </c>
      <c r="G90" s="17">
        <v>2018</v>
      </c>
      <c r="H90" s="17">
        <v>2019</v>
      </c>
      <c r="I90" s="17">
        <v>2020</v>
      </c>
      <c r="J90" s="17">
        <v>2021</v>
      </c>
      <c r="K90" s="17">
        <v>2022</v>
      </c>
      <c r="L90" s="17">
        <v>2023</v>
      </c>
      <c r="M90" s="17">
        <v>2024</v>
      </c>
      <c r="N90" s="17">
        <v>2025</v>
      </c>
      <c r="O90" s="17">
        <v>2026</v>
      </c>
      <c r="P90" s="17">
        <v>2027</v>
      </c>
      <c r="Q90" s="17">
        <v>2028</v>
      </c>
      <c r="R90" s="17">
        <v>2029</v>
      </c>
      <c r="S90" s="17">
        <v>2030</v>
      </c>
      <c r="T90" s="17">
        <v>2031</v>
      </c>
      <c r="U90" s="17">
        <v>2032</v>
      </c>
      <c r="V90" s="17">
        <v>2033</v>
      </c>
      <c r="W90" s="17">
        <v>2034</v>
      </c>
      <c r="X90" s="17">
        <v>2035</v>
      </c>
      <c r="Y90" s="17">
        <v>2036</v>
      </c>
      <c r="Z90" s="17">
        <v>2037</v>
      </c>
      <c r="AA90" s="17">
        <v>2038</v>
      </c>
      <c r="AB90" s="17">
        <v>2039</v>
      </c>
      <c r="AC90" s="17">
        <v>2040</v>
      </c>
      <c r="AD90" s="17">
        <v>2041</v>
      </c>
      <c r="AE90" s="17">
        <v>2042</v>
      </c>
      <c r="AF90" s="17">
        <v>2043</v>
      </c>
      <c r="AG90" s="17">
        <v>2044</v>
      </c>
      <c r="AH90" s="17">
        <v>2045</v>
      </c>
      <c r="AI90" s="17">
        <v>2046</v>
      </c>
      <c r="AJ90" s="17">
        <v>2047</v>
      </c>
      <c r="AK90" s="17">
        <v>2048</v>
      </c>
      <c r="AL90" s="17">
        <v>2049</v>
      </c>
      <c r="AM90" s="17">
        <v>2050</v>
      </c>
      <c r="AN90" s="17">
        <v>2051</v>
      </c>
      <c r="AO90" s="17">
        <v>2052</v>
      </c>
      <c r="AP90" s="17">
        <v>2053</v>
      </c>
      <c r="AQ90" s="17">
        <v>2054</v>
      </c>
      <c r="AR90" s="17">
        <v>2055</v>
      </c>
      <c r="AS90" s="17">
        <v>2056</v>
      </c>
      <c r="AT90" s="17">
        <v>2057</v>
      </c>
      <c r="AU90" s="17">
        <v>2058</v>
      </c>
      <c r="AV90" s="17">
        <v>2059</v>
      </c>
      <c r="AW90" s="17">
        <v>2060</v>
      </c>
      <c r="AX90" s="17">
        <v>2061</v>
      </c>
      <c r="AY90" s="17">
        <v>2062</v>
      </c>
      <c r="AZ90" s="17">
        <v>2063</v>
      </c>
      <c r="BA90" s="17">
        <v>2064</v>
      </c>
      <c r="BB90" s="17">
        <v>2065</v>
      </c>
    </row>
    <row r="91" spans="1:54" s="16" customFormat="1" x14ac:dyDescent="0.2">
      <c r="A91" s="16" t="s">
        <v>47</v>
      </c>
      <c r="B91" s="16" t="s">
        <v>49</v>
      </c>
      <c r="C91" s="16">
        <v>0</v>
      </c>
      <c r="D91" s="16">
        <v>0</v>
      </c>
      <c r="E91" s="16">
        <v>0</v>
      </c>
      <c r="F91" s="16">
        <v>15.963669128882833</v>
      </c>
      <c r="G91" s="16">
        <v>15.885161773252063</v>
      </c>
      <c r="H91" s="16">
        <v>15.806654417621287</v>
      </c>
      <c r="I91" s="16">
        <v>15.728147061990509</v>
      </c>
      <c r="J91" s="16">
        <v>15.728147061990509</v>
      </c>
      <c r="K91" s="16">
        <v>15.728147061990509</v>
      </c>
      <c r="L91" s="16">
        <v>15.728147061990509</v>
      </c>
      <c r="M91" s="16">
        <v>15.728147061990509</v>
      </c>
      <c r="N91" s="16">
        <v>15.728147061990509</v>
      </c>
      <c r="O91" s="16">
        <v>15.728147061990509</v>
      </c>
      <c r="P91" s="16">
        <v>15.728147061990509</v>
      </c>
      <c r="Q91" s="16">
        <v>15.728147061990509</v>
      </c>
      <c r="R91" s="16">
        <v>15.728147061990509</v>
      </c>
      <c r="S91" s="16">
        <v>15.728147061990509</v>
      </c>
      <c r="T91" s="16">
        <v>15.728147061990509</v>
      </c>
      <c r="U91" s="16">
        <v>15.728147061990509</v>
      </c>
      <c r="V91" s="16">
        <v>15.728147061990509</v>
      </c>
      <c r="W91" s="16">
        <v>15.728147061990509</v>
      </c>
      <c r="X91" s="16">
        <v>15.728147061990509</v>
      </c>
      <c r="Y91" s="16">
        <v>15.728147061990509</v>
      </c>
      <c r="Z91" s="16">
        <v>15.728147061990509</v>
      </c>
      <c r="AA91" s="16">
        <v>15.728147061990509</v>
      </c>
      <c r="AB91" s="16">
        <v>15.728147061990509</v>
      </c>
      <c r="AC91" s="16">
        <v>15.728147061990509</v>
      </c>
      <c r="AD91" s="16">
        <v>15.728147061990509</v>
      </c>
      <c r="AE91" s="16">
        <v>15.728147061990509</v>
      </c>
      <c r="AF91" s="16">
        <v>15.728147061990509</v>
      </c>
      <c r="AG91" s="16">
        <v>15.728147061990509</v>
      </c>
      <c r="AH91" s="16">
        <v>15.728147061990509</v>
      </c>
      <c r="AI91" s="16">
        <v>15.728147061990509</v>
      </c>
      <c r="AJ91" s="16">
        <v>15.728147061990509</v>
      </c>
      <c r="AK91" s="16">
        <v>15.728147061990509</v>
      </c>
      <c r="AL91" s="16">
        <v>15.728147061990509</v>
      </c>
      <c r="AM91" s="16">
        <v>15.728147061990509</v>
      </c>
      <c r="AN91" s="16">
        <v>15.728147061990509</v>
      </c>
      <c r="AO91" s="16">
        <v>15.728147061990509</v>
      </c>
      <c r="AP91" s="16">
        <v>15.728147061990509</v>
      </c>
      <c r="AQ91" s="16">
        <v>15.728147061990509</v>
      </c>
      <c r="AR91" s="16">
        <v>15.728147061990509</v>
      </c>
      <c r="AS91" s="16">
        <v>15.728147061990509</v>
      </c>
      <c r="AT91" s="16">
        <v>15.728147061990509</v>
      </c>
      <c r="AU91" s="16">
        <v>15.728147061990509</v>
      </c>
      <c r="AV91" s="16">
        <v>15.728147061990509</v>
      </c>
      <c r="AW91" s="16">
        <v>15.728147061990509</v>
      </c>
      <c r="AX91" s="16">
        <v>15.728147061990509</v>
      </c>
      <c r="AY91" s="16">
        <v>15.728147061990509</v>
      </c>
      <c r="AZ91" s="16">
        <v>15.728147061990509</v>
      </c>
      <c r="BA91" s="16">
        <v>15.728147061990509</v>
      </c>
      <c r="BB91" s="16">
        <v>15.728147061990509</v>
      </c>
    </row>
    <row r="92" spans="1:54" s="16" customFormat="1" x14ac:dyDescent="0.2">
      <c r="B92" s="16" t="s">
        <v>50</v>
      </c>
      <c r="C92" s="16">
        <v>1</v>
      </c>
      <c r="D92" s="16">
        <v>1</v>
      </c>
      <c r="E92" s="16">
        <v>1</v>
      </c>
      <c r="F92" s="16">
        <v>17.728030249910773</v>
      </c>
      <c r="G92" s="16">
        <v>35.195738407420876</v>
      </c>
      <c r="H92" s="16">
        <v>38.42683243852187</v>
      </c>
      <c r="I92" s="16">
        <v>42.072859316943266</v>
      </c>
      <c r="J92" s="16">
        <v>46.503959751673293</v>
      </c>
      <c r="K92" s="16">
        <v>50.93506018640187</v>
      </c>
      <c r="L92" s="16">
        <v>55.366160621131911</v>
      </c>
      <c r="M92" s="16">
        <v>59.797261055860488</v>
      </c>
      <c r="N92" s="16">
        <v>64.228361490590501</v>
      </c>
      <c r="O92" s="16">
        <v>68.659461925319079</v>
      </c>
      <c r="P92" s="16">
        <v>73.09056236004912</v>
      </c>
      <c r="Q92" s="16">
        <v>77.521662794777697</v>
      </c>
      <c r="R92" s="16">
        <v>81.952763229507724</v>
      </c>
      <c r="S92" s="16">
        <v>86.383863664236301</v>
      </c>
      <c r="T92" s="16">
        <v>90.814964098966328</v>
      </c>
      <c r="U92" s="16">
        <v>95.246064533694891</v>
      </c>
      <c r="V92" s="16">
        <v>99.677164968424933</v>
      </c>
      <c r="W92" s="16">
        <v>104.10826540315351</v>
      </c>
      <c r="X92" s="16">
        <v>108.53936583788354</v>
      </c>
      <c r="Y92" s="16">
        <v>112.97046627261211</v>
      </c>
      <c r="Z92" s="16">
        <v>117.40156670734214</v>
      </c>
      <c r="AA92" s="16">
        <v>121.83266714207073</v>
      </c>
      <c r="AB92" s="16">
        <v>126.26376757680075</v>
      </c>
      <c r="AC92" s="16">
        <v>130.69486801152934</v>
      </c>
      <c r="AD92" s="16">
        <v>135.12596844625935</v>
      </c>
      <c r="AE92" s="16">
        <v>139.55706888098794</v>
      </c>
      <c r="AF92" s="16">
        <v>143.98816931571795</v>
      </c>
      <c r="AG92" s="16">
        <v>148.41926975044655</v>
      </c>
      <c r="AH92" s="16">
        <v>152.85037018517659</v>
      </c>
      <c r="AI92" s="16">
        <v>157.28147061990515</v>
      </c>
      <c r="AJ92" s="16">
        <v>157.28147061990515</v>
      </c>
      <c r="AK92" s="16">
        <v>157.28147061990515</v>
      </c>
      <c r="AL92" s="16">
        <v>157.28147061990515</v>
      </c>
      <c r="AM92" s="16">
        <v>157.28147061990515</v>
      </c>
      <c r="AN92" s="16">
        <v>148.04047345327936</v>
      </c>
      <c r="AO92" s="16">
        <v>148.04047345327936</v>
      </c>
      <c r="AP92" s="16">
        <v>148.04047345327936</v>
      </c>
      <c r="AQ92" s="16">
        <v>148.04047345327936</v>
      </c>
      <c r="AR92" s="16">
        <v>148.04047345327936</v>
      </c>
      <c r="AS92" s="16">
        <v>148.04047345327936</v>
      </c>
      <c r="AT92" s="16">
        <v>148.04047345327936</v>
      </c>
      <c r="AU92" s="16">
        <v>148.04047345327936</v>
      </c>
      <c r="AV92" s="16">
        <v>148.04047345327936</v>
      </c>
      <c r="AW92" s="16">
        <v>148.04047345327936</v>
      </c>
      <c r="AX92" s="16">
        <v>148.04047345327936</v>
      </c>
      <c r="AY92" s="16">
        <v>148.04047345327936</v>
      </c>
      <c r="AZ92" s="16">
        <v>148.04047345327936</v>
      </c>
      <c r="BA92" s="16">
        <v>148.04047345327936</v>
      </c>
      <c r="BB92" s="16">
        <v>148.04047345327936</v>
      </c>
    </row>
    <row r="93" spans="1:54" s="16" customFormat="1" x14ac:dyDescent="0.2">
      <c r="A93" s="16" t="s">
        <v>51</v>
      </c>
      <c r="B93" s="16" t="s">
        <v>52</v>
      </c>
      <c r="C93" s="16">
        <v>1</v>
      </c>
      <c r="D93" s="16">
        <v>0</v>
      </c>
      <c r="E93" s="16">
        <v>0</v>
      </c>
      <c r="F93" s="16">
        <v>0.49540010872946627</v>
      </c>
      <c r="G93" s="16">
        <v>0.4929637921031601</v>
      </c>
      <c r="H93" s="16">
        <v>0.49052747547685394</v>
      </c>
      <c r="I93" s="16">
        <v>0.48809115885054755</v>
      </c>
      <c r="J93" s="16">
        <v>0.48809115885054755</v>
      </c>
      <c r="K93" s="16">
        <v>0.48809115885054755</v>
      </c>
      <c r="L93" s="16">
        <v>0.48809115885054755</v>
      </c>
      <c r="M93" s="16">
        <v>0.48809115885054755</v>
      </c>
      <c r="N93" s="16">
        <v>0.48809115885054755</v>
      </c>
      <c r="O93" s="16">
        <v>0.48809115885054755</v>
      </c>
      <c r="P93" s="16">
        <v>0.48809115885054755</v>
      </c>
      <c r="Q93" s="16">
        <v>0.48809115885054755</v>
      </c>
      <c r="R93" s="16">
        <v>0.48809115885054755</v>
      </c>
      <c r="S93" s="16">
        <v>0.48809115885054755</v>
      </c>
      <c r="T93" s="16">
        <v>0.48809115885054755</v>
      </c>
      <c r="U93" s="16">
        <v>0.48809115885054755</v>
      </c>
      <c r="V93" s="16">
        <v>0.48809115885054755</v>
      </c>
      <c r="W93" s="16">
        <v>0.48809115885054755</v>
      </c>
      <c r="X93" s="16">
        <v>0.48809115885054755</v>
      </c>
      <c r="Y93" s="16">
        <v>0.48809115885054755</v>
      </c>
      <c r="Z93" s="16">
        <v>0.48809115885054755</v>
      </c>
      <c r="AA93" s="16">
        <v>0.48809115885054755</v>
      </c>
      <c r="AB93" s="16">
        <v>0.48809115885054755</v>
      </c>
      <c r="AC93" s="16">
        <v>0.48809115885054755</v>
      </c>
      <c r="AD93" s="16">
        <v>0.48809115885054755</v>
      </c>
      <c r="AE93" s="16">
        <v>0.48809115885054755</v>
      </c>
      <c r="AF93" s="16">
        <v>0.48809115885054755</v>
      </c>
      <c r="AG93" s="16">
        <v>0.48809115885054755</v>
      </c>
      <c r="AH93" s="16">
        <v>0.48809115885054755</v>
      </c>
      <c r="AI93" s="16">
        <v>0.48809115885054755</v>
      </c>
      <c r="AJ93" s="16">
        <v>0.48809115885054755</v>
      </c>
      <c r="AK93" s="16">
        <v>0.48809115885054755</v>
      </c>
      <c r="AL93" s="16">
        <v>0.48809115885054755</v>
      </c>
      <c r="AM93" s="16">
        <v>0.48809115885054755</v>
      </c>
      <c r="AN93" s="16">
        <v>0.48809115885054755</v>
      </c>
      <c r="AO93" s="16">
        <v>0.48809115885054755</v>
      </c>
      <c r="AP93" s="16">
        <v>0.48809115885054755</v>
      </c>
      <c r="AQ93" s="16">
        <v>0.48809115885054755</v>
      </c>
      <c r="AR93" s="16">
        <v>0.48809115885054755</v>
      </c>
      <c r="AS93" s="16">
        <v>0.48809115885054755</v>
      </c>
      <c r="AT93" s="16">
        <v>0.48809115885054755</v>
      </c>
      <c r="AU93" s="16">
        <v>0.48809115885054755</v>
      </c>
      <c r="AV93" s="16">
        <v>0.48809115885054755</v>
      </c>
      <c r="AW93" s="16">
        <v>0.48809115885054755</v>
      </c>
      <c r="AX93" s="16">
        <v>0.48809115885054755</v>
      </c>
      <c r="AY93" s="16">
        <v>0.48809115885054755</v>
      </c>
      <c r="AZ93" s="16">
        <v>0.48809115885054755</v>
      </c>
      <c r="BA93" s="16">
        <v>0.48809115885054755</v>
      </c>
      <c r="BB93" s="16">
        <v>0.48809115885054755</v>
      </c>
    </row>
    <row r="94" spans="1:54" s="16" customFormat="1" x14ac:dyDescent="0.2">
      <c r="B94" s="16" t="s">
        <v>53</v>
      </c>
      <c r="C94" s="16">
        <v>1</v>
      </c>
      <c r="D94" s="16">
        <v>1</v>
      </c>
      <c r="E94" s="16">
        <v>0</v>
      </c>
      <c r="F94" s="16">
        <v>0.57915937421129693</v>
      </c>
      <c r="G94" s="16">
        <v>0.57631113984919546</v>
      </c>
      <c r="H94" s="16">
        <v>0.573462905487094</v>
      </c>
      <c r="I94" s="16">
        <v>0.57061467112499231</v>
      </c>
      <c r="J94" s="16">
        <v>0.57061467112499231</v>
      </c>
      <c r="K94" s="16">
        <v>0.57061467112499231</v>
      </c>
      <c r="L94" s="16">
        <v>0.57061467112499231</v>
      </c>
      <c r="M94" s="16">
        <v>0.57061467112499231</v>
      </c>
      <c r="N94" s="16">
        <v>0.57061467112499231</v>
      </c>
      <c r="O94" s="16">
        <v>0.57061467112499231</v>
      </c>
      <c r="P94" s="16">
        <v>0.57061467112499231</v>
      </c>
      <c r="Q94" s="16">
        <v>0.57061467112499231</v>
      </c>
      <c r="R94" s="16">
        <v>0.57061467112499231</v>
      </c>
      <c r="S94" s="16">
        <v>0.57061467112499231</v>
      </c>
      <c r="T94" s="16">
        <v>0.57061467112499231</v>
      </c>
      <c r="U94" s="16">
        <v>0.57061467112499231</v>
      </c>
      <c r="V94" s="16">
        <v>0.57061467112499231</v>
      </c>
      <c r="W94" s="16">
        <v>0.57061467112499231</v>
      </c>
      <c r="X94" s="16">
        <v>0.57061467112499231</v>
      </c>
      <c r="Y94" s="16">
        <v>0.57061467112499231</v>
      </c>
      <c r="Z94" s="16">
        <v>0.57061467112499231</v>
      </c>
      <c r="AA94" s="16">
        <v>0.57061467112499231</v>
      </c>
      <c r="AB94" s="16">
        <v>0.57061467112499231</v>
      </c>
      <c r="AC94" s="16">
        <v>0.57061467112499231</v>
      </c>
      <c r="AD94" s="16">
        <v>0.57061467112499231</v>
      </c>
      <c r="AE94" s="16">
        <v>0.57061467112499231</v>
      </c>
      <c r="AF94" s="16">
        <v>0.57061467112499231</v>
      </c>
      <c r="AG94" s="16">
        <v>0.57061467112499231</v>
      </c>
      <c r="AH94" s="16">
        <v>0.57061467112499231</v>
      </c>
      <c r="AI94" s="16">
        <v>0.57061467112499231</v>
      </c>
      <c r="AJ94" s="16">
        <v>0.57061467112499231</v>
      </c>
      <c r="AK94" s="16">
        <v>0.57061467112499231</v>
      </c>
      <c r="AL94" s="16">
        <v>0.57061467112499231</v>
      </c>
      <c r="AM94" s="16">
        <v>0.57061467112499231</v>
      </c>
      <c r="AN94" s="16">
        <v>0.57061467112499231</v>
      </c>
      <c r="AO94" s="16">
        <v>0.57061467112499231</v>
      </c>
      <c r="AP94" s="16">
        <v>0.57061467112499231</v>
      </c>
      <c r="AQ94" s="16">
        <v>0.57061467112499231</v>
      </c>
      <c r="AR94" s="16">
        <v>0.57061467112499231</v>
      </c>
      <c r="AS94" s="16">
        <v>0.57061467112499231</v>
      </c>
      <c r="AT94" s="16">
        <v>0.57061467112499231</v>
      </c>
      <c r="AU94" s="16">
        <v>0.57061467112499231</v>
      </c>
      <c r="AV94" s="16">
        <v>0.57061467112499231</v>
      </c>
      <c r="AW94" s="16">
        <v>0.57061467112499231</v>
      </c>
      <c r="AX94" s="16">
        <v>0.57061467112499231</v>
      </c>
      <c r="AY94" s="16">
        <v>0.57061467112499231</v>
      </c>
      <c r="AZ94" s="16">
        <v>0.57061467112499231</v>
      </c>
      <c r="BA94" s="16">
        <v>0.57061467112499231</v>
      </c>
      <c r="BB94" s="16">
        <v>0.57061467112499231</v>
      </c>
    </row>
    <row r="95" spans="1:54" s="16" customFormat="1" x14ac:dyDescent="0.2">
      <c r="B95" s="16" t="s">
        <v>54</v>
      </c>
      <c r="C95" s="16">
        <v>1</v>
      </c>
      <c r="D95" s="16">
        <v>1</v>
      </c>
      <c r="E95" s="16">
        <v>0</v>
      </c>
      <c r="F95" s="16">
        <v>0.76835957576554659</v>
      </c>
      <c r="G95" s="16">
        <v>0.76458087815036002</v>
      </c>
      <c r="H95" s="16">
        <v>0.76080218053517357</v>
      </c>
      <c r="I95" s="16">
        <v>0.75702348291998678</v>
      </c>
      <c r="J95" s="16">
        <v>0.75702348291998678</v>
      </c>
      <c r="K95" s="16">
        <v>0.75702348291998678</v>
      </c>
      <c r="L95" s="16">
        <v>0.75702348291998678</v>
      </c>
      <c r="M95" s="16">
        <v>0.75702348291998678</v>
      </c>
      <c r="N95" s="16">
        <v>0.75702348291998678</v>
      </c>
      <c r="O95" s="16">
        <v>0.75702348291998678</v>
      </c>
      <c r="P95" s="16">
        <v>0.75702348291998678</v>
      </c>
      <c r="Q95" s="16">
        <v>0.75702348291998678</v>
      </c>
      <c r="R95" s="16">
        <v>0.75702348291998678</v>
      </c>
      <c r="S95" s="16">
        <v>0.75702348291998678</v>
      </c>
      <c r="T95" s="16">
        <v>0.75702348291998678</v>
      </c>
      <c r="U95" s="16">
        <v>0.75702348291998678</v>
      </c>
      <c r="V95" s="16">
        <v>0.75702348291998678</v>
      </c>
      <c r="W95" s="16">
        <v>0.75702348291998678</v>
      </c>
      <c r="X95" s="16">
        <v>0.75702348291998678</v>
      </c>
      <c r="Y95" s="16">
        <v>0.75702348291998678</v>
      </c>
      <c r="Z95" s="16">
        <v>0.75702348291998678</v>
      </c>
      <c r="AA95" s="16">
        <v>0.75702348291998678</v>
      </c>
      <c r="AB95" s="16">
        <v>0.75702348291998678</v>
      </c>
      <c r="AC95" s="16">
        <v>0.75702348291998678</v>
      </c>
      <c r="AD95" s="16">
        <v>0.75702348291998678</v>
      </c>
      <c r="AE95" s="16">
        <v>0.75702348291998678</v>
      </c>
      <c r="AF95" s="16">
        <v>0.75702348291998678</v>
      </c>
      <c r="AG95" s="16">
        <v>0.75702348291998678</v>
      </c>
      <c r="AH95" s="16">
        <v>0.75702348291998678</v>
      </c>
      <c r="AI95" s="16">
        <v>0.75702348291998678</v>
      </c>
      <c r="AJ95" s="16">
        <v>0.75702348291998678</v>
      </c>
      <c r="AK95" s="16">
        <v>0.75702348291998678</v>
      </c>
      <c r="AL95" s="16">
        <v>0.75702348291998678</v>
      </c>
      <c r="AM95" s="16">
        <v>0.75702348291998678</v>
      </c>
      <c r="AN95" s="16">
        <v>0.75702348291998678</v>
      </c>
      <c r="AO95" s="16">
        <v>0.75702348291998678</v>
      </c>
      <c r="AP95" s="16">
        <v>0.75702348291998678</v>
      </c>
      <c r="AQ95" s="16">
        <v>0.75702348291998678</v>
      </c>
      <c r="AR95" s="16">
        <v>0.75702348291998678</v>
      </c>
      <c r="AS95" s="16">
        <v>0.75702348291998678</v>
      </c>
      <c r="AT95" s="16">
        <v>0.75702348291998678</v>
      </c>
      <c r="AU95" s="16">
        <v>0.75702348291998678</v>
      </c>
      <c r="AV95" s="16">
        <v>0.75702348291998678</v>
      </c>
      <c r="AW95" s="16">
        <v>0.75702348291998678</v>
      </c>
      <c r="AX95" s="16">
        <v>0.75702348291998678</v>
      </c>
      <c r="AY95" s="16">
        <v>0.75702348291998678</v>
      </c>
      <c r="AZ95" s="16">
        <v>0.75702348291998678</v>
      </c>
      <c r="BA95" s="16">
        <v>0.75702348291998678</v>
      </c>
      <c r="BB95" s="16">
        <v>0.75702348291998678</v>
      </c>
    </row>
    <row r="96" spans="1:54" s="16" customFormat="1" x14ac:dyDescent="0.2">
      <c r="B96" s="16" t="s">
        <v>55</v>
      </c>
      <c r="C96" s="16">
        <v>0</v>
      </c>
      <c r="D96" s="16">
        <v>1</v>
      </c>
      <c r="E96" s="16">
        <v>1</v>
      </c>
      <c r="F96" s="16">
        <v>0.61449798859837823</v>
      </c>
      <c r="G96" s="16">
        <v>0.68303039289974665</v>
      </c>
      <c r="H96" s="16">
        <v>0.69353379999526354</v>
      </c>
      <c r="I96" s="16">
        <v>0.70572848964040769</v>
      </c>
      <c r="J96" s="16">
        <v>0.72378982869635711</v>
      </c>
      <c r="K96" s="16">
        <v>0.74185116775230076</v>
      </c>
      <c r="L96" s="16">
        <v>0.7599125068082504</v>
      </c>
      <c r="M96" s="16">
        <v>0.77797384586419405</v>
      </c>
      <c r="N96" s="16">
        <v>0.79603518492014358</v>
      </c>
      <c r="O96" s="16">
        <v>0.81409652397608723</v>
      </c>
      <c r="P96" s="16">
        <v>0.83215786303203676</v>
      </c>
      <c r="Q96" s="16">
        <v>0.85021920208798041</v>
      </c>
      <c r="R96" s="16">
        <v>0.86828054114393005</v>
      </c>
      <c r="S96" s="16">
        <v>0.8863418801998737</v>
      </c>
      <c r="T96" s="16">
        <v>0.90440321925582323</v>
      </c>
      <c r="U96" s="16">
        <v>0.92246455831176688</v>
      </c>
      <c r="V96" s="16">
        <v>0.94052589736771641</v>
      </c>
      <c r="W96" s="16">
        <v>0.95858723642366006</v>
      </c>
      <c r="X96" s="16">
        <v>0.9766485754796097</v>
      </c>
      <c r="Y96" s="16">
        <v>0.99470991453555335</v>
      </c>
      <c r="Z96" s="16">
        <v>1.0127712535915028</v>
      </c>
      <c r="AA96" s="16">
        <v>1.0308325926474464</v>
      </c>
      <c r="AB96" s="16">
        <v>1.0488939317033961</v>
      </c>
      <c r="AC96" s="16">
        <v>1.0669552707593397</v>
      </c>
      <c r="AD96" s="16">
        <v>1.0850166098152894</v>
      </c>
      <c r="AE96" s="16">
        <v>1.103077948871233</v>
      </c>
      <c r="AF96" s="16">
        <v>1.1211392879271824</v>
      </c>
      <c r="AG96" s="16">
        <v>1.1392006269831261</v>
      </c>
      <c r="AH96" s="16">
        <v>1.1572619660390757</v>
      </c>
      <c r="AI96" s="16">
        <v>1.1753233050950194</v>
      </c>
      <c r="AJ96" s="16">
        <v>1.1753233050950194</v>
      </c>
      <c r="AK96" s="16">
        <v>1.1753233050950194</v>
      </c>
      <c r="AL96" s="16">
        <v>1.1753233050950194</v>
      </c>
      <c r="AM96" s="16">
        <v>1.1753233050950194</v>
      </c>
      <c r="AN96" s="16">
        <v>1.1376566384283526</v>
      </c>
      <c r="AO96" s="16">
        <v>1.1376566384283526</v>
      </c>
      <c r="AP96" s="16">
        <v>1.1376566384283526</v>
      </c>
      <c r="AQ96" s="16">
        <v>1.1376566384283526</v>
      </c>
      <c r="AR96" s="16">
        <v>1.1376566384283526</v>
      </c>
      <c r="AS96" s="16">
        <v>1.1376566384283526</v>
      </c>
      <c r="AT96" s="16">
        <v>1.1376566384283526</v>
      </c>
      <c r="AU96" s="16">
        <v>1.1376566384283526</v>
      </c>
      <c r="AV96" s="16">
        <v>1.1376566384283526</v>
      </c>
      <c r="AW96" s="16">
        <v>1.1376566384283526</v>
      </c>
      <c r="AX96" s="16">
        <v>1.1376566384283526</v>
      </c>
      <c r="AY96" s="16">
        <v>1.1376566384283526</v>
      </c>
      <c r="AZ96" s="16">
        <v>1.1376566384283526</v>
      </c>
      <c r="BA96" s="16">
        <v>1.1376566384283526</v>
      </c>
      <c r="BB96" s="16">
        <v>1.1376566384283526</v>
      </c>
    </row>
    <row r="97" spans="1:54" s="16" customFormat="1" x14ac:dyDescent="0.2">
      <c r="B97" s="16" t="s">
        <v>56</v>
      </c>
      <c r="C97" s="16">
        <v>0</v>
      </c>
      <c r="D97" s="16">
        <v>0</v>
      </c>
      <c r="E97" s="16">
        <v>1</v>
      </c>
      <c r="F97" s="16">
        <v>0.71839360601571278</v>
      </c>
      <c r="G97" s="16">
        <v>0.79851305631250535</v>
      </c>
      <c r="H97" s="16">
        <v>0.81079231619423464</v>
      </c>
      <c r="I97" s="16">
        <v>0.82504881048870671</v>
      </c>
      <c r="J97" s="16">
        <v>0.84616385192842125</v>
      </c>
      <c r="K97" s="16">
        <v>0.86727889336812902</v>
      </c>
      <c r="L97" s="16">
        <v>0.88839393480784357</v>
      </c>
      <c r="M97" s="16">
        <v>0.90950897624755123</v>
      </c>
      <c r="N97" s="16">
        <v>0.93062401768726599</v>
      </c>
      <c r="O97" s="16">
        <v>0.95173905912697365</v>
      </c>
      <c r="P97" s="16">
        <v>0.9728541005666882</v>
      </c>
      <c r="Q97" s="16">
        <v>0.99396914200639597</v>
      </c>
      <c r="R97" s="16">
        <v>1.0150841834461106</v>
      </c>
      <c r="S97" s="16">
        <v>1.0361992248858183</v>
      </c>
      <c r="T97" s="16">
        <v>1.0573142663255328</v>
      </c>
      <c r="U97" s="16">
        <v>1.0784293077652405</v>
      </c>
      <c r="V97" s="16">
        <v>1.099544349204955</v>
      </c>
      <c r="W97" s="16">
        <v>1.1206593906446629</v>
      </c>
      <c r="X97" s="16">
        <v>1.1417744320843775</v>
      </c>
      <c r="Y97" s="16">
        <v>1.1628894735240851</v>
      </c>
      <c r="Z97" s="16">
        <v>1.1840045149637999</v>
      </c>
      <c r="AA97" s="16">
        <v>1.2051195564035075</v>
      </c>
      <c r="AB97" s="16">
        <v>1.2262345978432221</v>
      </c>
      <c r="AC97" s="16">
        <v>1.24734963928293</v>
      </c>
      <c r="AD97" s="16">
        <v>1.2684646807226445</v>
      </c>
      <c r="AE97" s="16">
        <v>1.2895797221623522</v>
      </c>
      <c r="AF97" s="16">
        <v>1.3106947636020667</v>
      </c>
      <c r="AG97" s="16">
        <v>1.3318098050417744</v>
      </c>
      <c r="AH97" s="16">
        <v>1.3529248464814891</v>
      </c>
      <c r="AI97" s="16">
        <v>1.3740398879211968</v>
      </c>
      <c r="AJ97" s="16">
        <v>1.3740398879211968</v>
      </c>
      <c r="AK97" s="16">
        <v>1.3740398879211968</v>
      </c>
      <c r="AL97" s="16">
        <v>1.3740398879211968</v>
      </c>
      <c r="AM97" s="16">
        <v>1.3740398879211968</v>
      </c>
      <c r="AN97" s="16">
        <v>1.330004768205054</v>
      </c>
      <c r="AO97" s="16">
        <v>1.330004768205054</v>
      </c>
      <c r="AP97" s="16">
        <v>1.330004768205054</v>
      </c>
      <c r="AQ97" s="16">
        <v>1.330004768205054</v>
      </c>
      <c r="AR97" s="16">
        <v>1.330004768205054</v>
      </c>
      <c r="AS97" s="16">
        <v>1.330004768205054</v>
      </c>
      <c r="AT97" s="16">
        <v>1.330004768205054</v>
      </c>
      <c r="AU97" s="16">
        <v>1.330004768205054</v>
      </c>
      <c r="AV97" s="16">
        <v>1.330004768205054</v>
      </c>
      <c r="AW97" s="16">
        <v>1.330004768205054</v>
      </c>
      <c r="AX97" s="16">
        <v>1.330004768205054</v>
      </c>
      <c r="AY97" s="16">
        <v>1.330004768205054</v>
      </c>
      <c r="AZ97" s="16">
        <v>1.330004768205054</v>
      </c>
      <c r="BA97" s="16">
        <v>1.330004768205054</v>
      </c>
      <c r="BB97" s="16">
        <v>1.330004768205054</v>
      </c>
    </row>
    <row r="98" spans="1:54" s="16" customFormat="1" x14ac:dyDescent="0.2">
      <c r="B98" s="16" t="s">
        <v>57</v>
      </c>
      <c r="C98" s="16">
        <v>0</v>
      </c>
      <c r="D98" s="16">
        <v>0</v>
      </c>
      <c r="E98" s="16">
        <v>1</v>
      </c>
      <c r="F98" s="16">
        <v>0.95307894671067106</v>
      </c>
      <c r="G98" s="16">
        <v>1.0593718767430063</v>
      </c>
      <c r="H98" s="16">
        <v>1.0756625340880399</v>
      </c>
      <c r="I98" s="16">
        <v>1.0945763502080359</v>
      </c>
      <c r="J98" s="16">
        <v>1.122589268595112</v>
      </c>
      <c r="K98" s="16">
        <v>1.1506021869821788</v>
      </c>
      <c r="L98" s="16">
        <v>1.1786151053692546</v>
      </c>
      <c r="M98" s="16">
        <v>1.2066280237563216</v>
      </c>
      <c r="N98" s="16">
        <v>1.2346409421433975</v>
      </c>
      <c r="O98" s="16">
        <v>1.2626538605304642</v>
      </c>
      <c r="P98" s="16">
        <v>1.2906667789175401</v>
      </c>
      <c r="Q98" s="16">
        <v>1.3186796973046069</v>
      </c>
      <c r="R98" s="16">
        <v>1.346692615691683</v>
      </c>
      <c r="S98" s="16">
        <v>1.3747055340787497</v>
      </c>
      <c r="T98" s="16">
        <v>1.4027184524658258</v>
      </c>
      <c r="U98" s="16">
        <v>1.4307313708528926</v>
      </c>
      <c r="V98" s="16">
        <v>1.4587442892399685</v>
      </c>
      <c r="W98" s="16">
        <v>1.4867572076270352</v>
      </c>
      <c r="X98" s="16">
        <v>1.5147701260141113</v>
      </c>
      <c r="Y98" s="16">
        <v>1.5427830444011781</v>
      </c>
      <c r="Z98" s="16">
        <v>1.570795962788254</v>
      </c>
      <c r="AA98" s="16">
        <v>1.5988088811753209</v>
      </c>
      <c r="AB98" s="16">
        <v>1.6268217995623968</v>
      </c>
      <c r="AC98" s="16">
        <v>1.6548347179494636</v>
      </c>
      <c r="AD98" s="16">
        <v>1.6828476363365397</v>
      </c>
      <c r="AE98" s="16">
        <v>1.7108605547236064</v>
      </c>
      <c r="AF98" s="16">
        <v>1.7388734731106823</v>
      </c>
      <c r="AG98" s="16">
        <v>1.7668863914977491</v>
      </c>
      <c r="AH98" s="16">
        <v>1.7948993098848252</v>
      </c>
      <c r="AI98" s="16">
        <v>1.8229122282718919</v>
      </c>
      <c r="AJ98" s="16">
        <v>1.8229122282718919</v>
      </c>
      <c r="AK98" s="16">
        <v>1.8229122282718919</v>
      </c>
      <c r="AL98" s="16">
        <v>1.8229122282718919</v>
      </c>
      <c r="AM98" s="16">
        <v>1.8229122282718919</v>
      </c>
      <c r="AN98" s="16">
        <v>1.7644916839269835</v>
      </c>
      <c r="AO98" s="16">
        <v>1.7644916839269835</v>
      </c>
      <c r="AP98" s="16">
        <v>1.7644916839269835</v>
      </c>
      <c r="AQ98" s="16">
        <v>1.7644916839269835</v>
      </c>
      <c r="AR98" s="16">
        <v>1.7644916839269835</v>
      </c>
      <c r="AS98" s="16">
        <v>1.7644916839269835</v>
      </c>
      <c r="AT98" s="16">
        <v>1.7644916839269835</v>
      </c>
      <c r="AU98" s="16">
        <v>1.7644916839269835</v>
      </c>
      <c r="AV98" s="16">
        <v>1.7644916839269835</v>
      </c>
      <c r="AW98" s="16">
        <v>1.7644916839269835</v>
      </c>
      <c r="AX98" s="16">
        <v>1.7644916839269835</v>
      </c>
      <c r="AY98" s="16">
        <v>1.7644916839269835</v>
      </c>
      <c r="AZ98" s="16">
        <v>1.7644916839269835</v>
      </c>
      <c r="BA98" s="16">
        <v>1.7644916839269835</v>
      </c>
      <c r="BB98" s="16">
        <v>1.7644916839269835</v>
      </c>
    </row>
    <row r="99" spans="1:54" s="16" customFormat="1" x14ac:dyDescent="0.2">
      <c r="A99" s="16" t="s">
        <v>58</v>
      </c>
      <c r="B99" s="16" t="s">
        <v>52</v>
      </c>
      <c r="C99" s="16">
        <v>1</v>
      </c>
      <c r="D99" s="16">
        <v>0</v>
      </c>
      <c r="E99" s="16">
        <v>0</v>
      </c>
      <c r="F99" s="16">
        <v>0.64614203454208419</v>
      </c>
      <c r="G99" s="16">
        <v>0.63990798847362451</v>
      </c>
      <c r="H99" s="16">
        <v>0.63367394240516461</v>
      </c>
      <c r="I99" s="16">
        <v>0.62743989633670483</v>
      </c>
      <c r="J99" s="16">
        <v>0.62743989633670483</v>
      </c>
      <c r="K99" s="16">
        <v>0.62743989633670483</v>
      </c>
      <c r="L99" s="16">
        <v>0.62743989633670483</v>
      </c>
      <c r="M99" s="16">
        <v>0.62743989633670483</v>
      </c>
      <c r="N99" s="16">
        <v>0.62743989633670483</v>
      </c>
      <c r="O99" s="16">
        <v>0.62743989633670483</v>
      </c>
      <c r="P99" s="16">
        <v>0.62743989633670483</v>
      </c>
      <c r="Q99" s="16">
        <v>0.62743989633670483</v>
      </c>
      <c r="R99" s="16">
        <v>0.62743989633670483</v>
      </c>
      <c r="S99" s="16">
        <v>0.62743989633670483</v>
      </c>
      <c r="T99" s="16">
        <v>0.62743989633670483</v>
      </c>
      <c r="U99" s="16">
        <v>0.62743989633670483</v>
      </c>
      <c r="V99" s="16">
        <v>0.62743989633670483</v>
      </c>
      <c r="W99" s="16">
        <v>0.62743989633670483</v>
      </c>
      <c r="X99" s="16">
        <v>0.62743989633670483</v>
      </c>
      <c r="Y99" s="16">
        <v>0.62743989633670483</v>
      </c>
      <c r="Z99" s="16">
        <v>0.62743989633670483</v>
      </c>
      <c r="AA99" s="16">
        <v>0.62743989633670483</v>
      </c>
      <c r="AB99" s="16">
        <v>0.62743989633670483</v>
      </c>
      <c r="AC99" s="16">
        <v>0.62743989633670483</v>
      </c>
      <c r="AD99" s="16">
        <v>0.62743989633670483</v>
      </c>
      <c r="AE99" s="16">
        <v>0.62743989633670483</v>
      </c>
      <c r="AF99" s="16">
        <v>0.62743989633670483</v>
      </c>
      <c r="AG99" s="16">
        <v>0.62743989633670483</v>
      </c>
      <c r="AH99" s="16">
        <v>0.62743989633670483</v>
      </c>
      <c r="AI99" s="16">
        <v>0.62743989633670483</v>
      </c>
      <c r="AJ99" s="16">
        <v>0.62743989633670483</v>
      </c>
      <c r="AK99" s="16">
        <v>0.62743989633670483</v>
      </c>
      <c r="AL99" s="16">
        <v>0.62743989633670483</v>
      </c>
      <c r="AM99" s="16">
        <v>0.62743989633670483</v>
      </c>
      <c r="AN99" s="16">
        <v>0.62743989633670483</v>
      </c>
      <c r="AO99" s="16">
        <v>0.62743989633670483</v>
      </c>
      <c r="AP99" s="16">
        <v>0.62743989633670483</v>
      </c>
      <c r="AQ99" s="16">
        <v>0.62743989633670483</v>
      </c>
      <c r="AR99" s="16">
        <v>0.62743989633670483</v>
      </c>
      <c r="AS99" s="16">
        <v>0.62743989633670483</v>
      </c>
      <c r="AT99" s="16">
        <v>0.62743989633670483</v>
      </c>
      <c r="AU99" s="16">
        <v>0.62743989633670483</v>
      </c>
      <c r="AV99" s="16">
        <v>0.62743989633670483</v>
      </c>
      <c r="AW99" s="16">
        <v>0.62743989633670483</v>
      </c>
      <c r="AX99" s="16">
        <v>0.62743989633670483</v>
      </c>
      <c r="AY99" s="16">
        <v>0.62743989633670483</v>
      </c>
      <c r="AZ99" s="16">
        <v>0.62743989633670483</v>
      </c>
      <c r="BA99" s="16">
        <v>0.62743989633670483</v>
      </c>
      <c r="BB99" s="16">
        <v>0.62743989633670483</v>
      </c>
    </row>
    <row r="100" spans="1:54" s="16" customFormat="1" x14ac:dyDescent="0.2">
      <c r="B100" s="16" t="s">
        <v>53</v>
      </c>
      <c r="C100" s="16">
        <v>1</v>
      </c>
      <c r="D100" s="16">
        <v>1</v>
      </c>
      <c r="E100" s="16">
        <v>0</v>
      </c>
      <c r="F100" s="16">
        <v>0.75026278151543024</v>
      </c>
      <c r="G100" s="16">
        <v>0.74302416756775147</v>
      </c>
      <c r="H100" s="16">
        <v>0.73578555362007236</v>
      </c>
      <c r="I100" s="16">
        <v>0.72854693967239337</v>
      </c>
      <c r="J100" s="16">
        <v>0.72854693967239337</v>
      </c>
      <c r="K100" s="16">
        <v>0.72854693967239337</v>
      </c>
      <c r="L100" s="16">
        <v>0.72854693967239337</v>
      </c>
      <c r="M100" s="16">
        <v>0.72854693967239337</v>
      </c>
      <c r="N100" s="16">
        <v>0.72854693967239337</v>
      </c>
      <c r="O100" s="16">
        <v>0.72854693967239337</v>
      </c>
      <c r="P100" s="16">
        <v>0.72854693967239337</v>
      </c>
      <c r="Q100" s="16">
        <v>0.72854693967239337</v>
      </c>
      <c r="R100" s="16">
        <v>0.72854693967239337</v>
      </c>
      <c r="S100" s="16">
        <v>0.72854693967239337</v>
      </c>
      <c r="T100" s="16">
        <v>0.72854693967239337</v>
      </c>
      <c r="U100" s="16">
        <v>0.72854693967239337</v>
      </c>
      <c r="V100" s="16">
        <v>0.72854693967239337</v>
      </c>
      <c r="W100" s="16">
        <v>0.72854693967239337</v>
      </c>
      <c r="X100" s="16">
        <v>0.72854693967239337</v>
      </c>
      <c r="Y100" s="16">
        <v>0.72854693967239337</v>
      </c>
      <c r="Z100" s="16">
        <v>0.72854693967239337</v>
      </c>
      <c r="AA100" s="16">
        <v>0.72854693967239337</v>
      </c>
      <c r="AB100" s="16">
        <v>0.72854693967239337</v>
      </c>
      <c r="AC100" s="16">
        <v>0.72854693967239337</v>
      </c>
      <c r="AD100" s="16">
        <v>0.72854693967239337</v>
      </c>
      <c r="AE100" s="16">
        <v>0.72854693967239337</v>
      </c>
      <c r="AF100" s="16">
        <v>0.72854693967239337</v>
      </c>
      <c r="AG100" s="16">
        <v>0.72854693967239337</v>
      </c>
      <c r="AH100" s="16">
        <v>0.72854693967239337</v>
      </c>
      <c r="AI100" s="16">
        <v>0.72854693967239337</v>
      </c>
      <c r="AJ100" s="16">
        <v>0.72854693967239337</v>
      </c>
      <c r="AK100" s="16">
        <v>0.72854693967239337</v>
      </c>
      <c r="AL100" s="16">
        <v>0.72854693967239337</v>
      </c>
      <c r="AM100" s="16">
        <v>0.72854693967239337</v>
      </c>
      <c r="AN100" s="16">
        <v>0.72854693967239337</v>
      </c>
      <c r="AO100" s="16">
        <v>0.72854693967239337</v>
      </c>
      <c r="AP100" s="16">
        <v>0.72854693967239337</v>
      </c>
      <c r="AQ100" s="16">
        <v>0.72854693967239337</v>
      </c>
      <c r="AR100" s="16">
        <v>0.72854693967239337</v>
      </c>
      <c r="AS100" s="16">
        <v>0.72854693967239337</v>
      </c>
      <c r="AT100" s="16">
        <v>0.72854693967239337</v>
      </c>
      <c r="AU100" s="16">
        <v>0.72854693967239337</v>
      </c>
      <c r="AV100" s="16">
        <v>0.72854693967239337</v>
      </c>
      <c r="AW100" s="16">
        <v>0.72854693967239337</v>
      </c>
      <c r="AX100" s="16">
        <v>0.72854693967239337</v>
      </c>
      <c r="AY100" s="16">
        <v>0.72854693967239337</v>
      </c>
      <c r="AZ100" s="16">
        <v>0.72854693967239337</v>
      </c>
      <c r="BA100" s="16">
        <v>0.72854693967239337</v>
      </c>
      <c r="BB100" s="16">
        <v>0.72854693967239337</v>
      </c>
    </row>
    <row r="101" spans="1:54" s="16" customFormat="1" x14ac:dyDescent="0.2">
      <c r="B101" s="16" t="s">
        <v>54</v>
      </c>
      <c r="C101" s="16">
        <v>1</v>
      </c>
      <c r="D101" s="16">
        <v>0</v>
      </c>
      <c r="E101" s="16">
        <v>0</v>
      </c>
      <c r="F101" s="16">
        <v>1.1478650806494806</v>
      </c>
      <c r="G101" s="16">
        <v>1.1367903580488741</v>
      </c>
      <c r="H101" s="16">
        <v>1.1257156354482674</v>
      </c>
      <c r="I101" s="16">
        <v>1.1146409128476606</v>
      </c>
      <c r="J101" s="16">
        <v>1.1146409128476606</v>
      </c>
      <c r="K101" s="16">
        <v>1.1146409128476606</v>
      </c>
      <c r="L101" s="16">
        <v>1.1146409128476606</v>
      </c>
      <c r="M101" s="16">
        <v>1.1146409128476606</v>
      </c>
      <c r="N101" s="16">
        <v>1.1146409128476606</v>
      </c>
      <c r="O101" s="16">
        <v>1.1146409128476606</v>
      </c>
      <c r="P101" s="16">
        <v>1.1146409128476606</v>
      </c>
      <c r="Q101" s="16">
        <v>1.1146409128476606</v>
      </c>
      <c r="R101" s="16">
        <v>1.1146409128476606</v>
      </c>
      <c r="S101" s="16">
        <v>1.1146409128476606</v>
      </c>
      <c r="T101" s="16">
        <v>1.1146409128476606</v>
      </c>
      <c r="U101" s="16">
        <v>1.1146409128476606</v>
      </c>
      <c r="V101" s="16">
        <v>1.1146409128476606</v>
      </c>
      <c r="W101" s="16">
        <v>1.1146409128476606</v>
      </c>
      <c r="X101" s="16">
        <v>1.1146409128476606</v>
      </c>
      <c r="Y101" s="16">
        <v>1.1146409128476606</v>
      </c>
      <c r="Z101" s="16">
        <v>1.1146409128476606</v>
      </c>
      <c r="AA101" s="16">
        <v>1.1146409128476606</v>
      </c>
      <c r="AB101" s="16">
        <v>1.1146409128476606</v>
      </c>
      <c r="AC101" s="16">
        <v>1.1146409128476606</v>
      </c>
      <c r="AD101" s="16">
        <v>1.1146409128476606</v>
      </c>
      <c r="AE101" s="16">
        <v>1.1146409128476606</v>
      </c>
      <c r="AF101" s="16">
        <v>1.1146409128476606</v>
      </c>
      <c r="AG101" s="16">
        <v>1.1146409128476606</v>
      </c>
      <c r="AH101" s="16">
        <v>1.1146409128476606</v>
      </c>
      <c r="AI101" s="16">
        <v>1.1146409128476606</v>
      </c>
      <c r="AJ101" s="16">
        <v>1.1146409128476606</v>
      </c>
      <c r="AK101" s="16">
        <v>1.1146409128476606</v>
      </c>
      <c r="AL101" s="16">
        <v>1.1146409128476606</v>
      </c>
      <c r="AM101" s="16">
        <v>1.1146409128476606</v>
      </c>
      <c r="AN101" s="16">
        <v>1.1146409128476606</v>
      </c>
      <c r="AO101" s="16">
        <v>1.1146409128476606</v>
      </c>
      <c r="AP101" s="16">
        <v>1.1146409128476606</v>
      </c>
      <c r="AQ101" s="16">
        <v>1.1146409128476606</v>
      </c>
      <c r="AR101" s="16">
        <v>1.1146409128476606</v>
      </c>
      <c r="AS101" s="16">
        <v>1.1146409128476606</v>
      </c>
      <c r="AT101" s="16">
        <v>1.1146409128476606</v>
      </c>
      <c r="AU101" s="16">
        <v>1.1146409128476606</v>
      </c>
      <c r="AV101" s="16">
        <v>1.1146409128476606</v>
      </c>
      <c r="AW101" s="16">
        <v>1.1146409128476606</v>
      </c>
      <c r="AX101" s="16">
        <v>1.1146409128476606</v>
      </c>
      <c r="AY101" s="16">
        <v>1.1146409128476606</v>
      </c>
      <c r="AZ101" s="16">
        <v>1.1146409128476606</v>
      </c>
      <c r="BA101" s="16">
        <v>1.1146409128476606</v>
      </c>
      <c r="BB101" s="16">
        <v>1.1146409128476606</v>
      </c>
    </row>
    <row r="102" spans="1:54" s="16" customFormat="1" x14ac:dyDescent="0.2">
      <c r="B102" s="16" t="s">
        <v>55</v>
      </c>
      <c r="C102" s="16">
        <v>0</v>
      </c>
      <c r="D102" s="16">
        <v>1</v>
      </c>
      <c r="E102" s="16">
        <v>1</v>
      </c>
      <c r="F102" s="16">
        <v>0.84302738199862426</v>
      </c>
      <c r="G102" s="16">
        <v>0.90328046397173511</v>
      </c>
      <c r="H102" s="16">
        <v>0.91130744845957978</v>
      </c>
      <c r="I102" s="16">
        <v>0.92085658724208841</v>
      </c>
      <c r="J102" s="16">
        <v>0.93711179239244302</v>
      </c>
      <c r="K102" s="16">
        <v>0.9533669975427923</v>
      </c>
      <c r="L102" s="16">
        <v>0.96962220269314692</v>
      </c>
      <c r="M102" s="16">
        <v>0.9858774078434962</v>
      </c>
      <c r="N102" s="16">
        <v>1.0021326129938508</v>
      </c>
      <c r="O102" s="16">
        <v>1.0183878181442001</v>
      </c>
      <c r="P102" s="16">
        <v>1.0346430232945547</v>
      </c>
      <c r="Q102" s="16">
        <v>1.050898228444904</v>
      </c>
      <c r="R102" s="16">
        <v>1.0671534335952586</v>
      </c>
      <c r="S102" s="16">
        <v>1.0834086387456079</v>
      </c>
      <c r="T102" s="16">
        <v>1.0996638438959625</v>
      </c>
      <c r="U102" s="16">
        <v>1.1159190490463118</v>
      </c>
      <c r="V102" s="16">
        <v>1.1321742541966664</v>
      </c>
      <c r="W102" s="16">
        <v>1.1484294593470157</v>
      </c>
      <c r="X102" s="16">
        <v>1.1646846644973703</v>
      </c>
      <c r="Y102" s="16">
        <v>1.1809398696477196</v>
      </c>
      <c r="Z102" s="16">
        <v>1.1971950747980742</v>
      </c>
      <c r="AA102" s="16">
        <v>1.2134502799484235</v>
      </c>
      <c r="AB102" s="16">
        <v>1.2297054850987781</v>
      </c>
      <c r="AC102" s="16">
        <v>1.2459606902491274</v>
      </c>
      <c r="AD102" s="16">
        <v>1.262215895399482</v>
      </c>
      <c r="AE102" s="16">
        <v>1.2784711005498313</v>
      </c>
      <c r="AF102" s="16">
        <v>1.2947263057001859</v>
      </c>
      <c r="AG102" s="16">
        <v>1.3109815108505352</v>
      </c>
      <c r="AH102" s="16">
        <v>1.3272367160008898</v>
      </c>
      <c r="AI102" s="16">
        <v>1.3434919211512391</v>
      </c>
      <c r="AJ102" s="16">
        <v>1.3434919211512391</v>
      </c>
      <c r="AK102" s="16">
        <v>1.3434919211512391</v>
      </c>
      <c r="AL102" s="16">
        <v>1.3434919211512391</v>
      </c>
      <c r="AM102" s="16">
        <v>1.3434919211512391</v>
      </c>
      <c r="AN102" s="16">
        <v>1.309591921151239</v>
      </c>
      <c r="AO102" s="16">
        <v>1.309591921151239</v>
      </c>
      <c r="AP102" s="16">
        <v>1.309591921151239</v>
      </c>
      <c r="AQ102" s="16">
        <v>1.309591921151239</v>
      </c>
      <c r="AR102" s="16">
        <v>1.309591921151239</v>
      </c>
      <c r="AS102" s="16">
        <v>1.309591921151239</v>
      </c>
      <c r="AT102" s="16">
        <v>1.309591921151239</v>
      </c>
      <c r="AU102" s="16">
        <v>1.309591921151239</v>
      </c>
      <c r="AV102" s="16">
        <v>1.309591921151239</v>
      </c>
      <c r="AW102" s="16">
        <v>1.309591921151239</v>
      </c>
      <c r="AX102" s="16">
        <v>1.309591921151239</v>
      </c>
      <c r="AY102" s="16">
        <v>1.309591921151239</v>
      </c>
      <c r="AZ102" s="16">
        <v>1.309591921151239</v>
      </c>
      <c r="BA102" s="16">
        <v>1.309591921151239</v>
      </c>
      <c r="BB102" s="16">
        <v>1.309591921151239</v>
      </c>
    </row>
    <row r="103" spans="1:54" s="16" customFormat="1" x14ac:dyDescent="0.2">
      <c r="B103" s="16" t="s">
        <v>56</v>
      </c>
      <c r="C103" s="16">
        <v>0</v>
      </c>
      <c r="D103" s="16">
        <v>0</v>
      </c>
      <c r="E103" s="16">
        <v>1</v>
      </c>
      <c r="F103" s="16">
        <v>0.97887466640396015</v>
      </c>
      <c r="G103" s="16">
        <v>1.0488370623778738</v>
      </c>
      <c r="H103" s="16">
        <v>1.0581575327807928</v>
      </c>
      <c r="I103" s="16">
        <v>1.0692454407654814</v>
      </c>
      <c r="J103" s="16">
        <v>1.0881200453852722</v>
      </c>
      <c r="K103" s="16">
        <v>1.1069946500050567</v>
      </c>
      <c r="L103" s="16">
        <v>1.1258692546248474</v>
      </c>
      <c r="M103" s="16">
        <v>1.144743859244632</v>
      </c>
      <c r="N103" s="16">
        <v>1.1636184638644227</v>
      </c>
      <c r="O103" s="16">
        <v>1.1824930684842072</v>
      </c>
      <c r="P103" s="16">
        <v>1.2013676731039979</v>
      </c>
      <c r="Q103" s="16">
        <v>1.2202422777237825</v>
      </c>
      <c r="R103" s="16">
        <v>1.2391168823435732</v>
      </c>
      <c r="S103" s="16">
        <v>1.2579914869633577</v>
      </c>
      <c r="T103" s="16">
        <v>1.2768660915831485</v>
      </c>
      <c r="U103" s="16">
        <v>1.295740696202933</v>
      </c>
      <c r="V103" s="16">
        <v>1.3146153008227237</v>
      </c>
      <c r="W103" s="16">
        <v>1.3334899054425082</v>
      </c>
      <c r="X103" s="16">
        <v>1.352364510062299</v>
      </c>
      <c r="Y103" s="16">
        <v>1.3712391146820835</v>
      </c>
      <c r="Z103" s="16">
        <v>1.3901137193018742</v>
      </c>
      <c r="AA103" s="16">
        <v>1.4089883239216587</v>
      </c>
      <c r="AB103" s="16">
        <v>1.4278629285414495</v>
      </c>
      <c r="AC103" s="16">
        <v>1.446737533161234</v>
      </c>
      <c r="AD103" s="16">
        <v>1.4656121377810247</v>
      </c>
      <c r="AE103" s="16">
        <v>1.4844867424008092</v>
      </c>
      <c r="AF103" s="16">
        <v>1.5033613470206</v>
      </c>
      <c r="AG103" s="16">
        <v>1.5222359516403845</v>
      </c>
      <c r="AH103" s="16">
        <v>1.5411105562601752</v>
      </c>
      <c r="AI103" s="16">
        <v>1.5599851608799598</v>
      </c>
      <c r="AJ103" s="16">
        <v>1.5599851608799598</v>
      </c>
      <c r="AK103" s="16">
        <v>1.5599851608799598</v>
      </c>
      <c r="AL103" s="16">
        <v>1.5599851608799598</v>
      </c>
      <c r="AM103" s="16">
        <v>1.5599851608799598</v>
      </c>
      <c r="AN103" s="16">
        <v>1.520622440404116</v>
      </c>
      <c r="AO103" s="16">
        <v>1.520622440404116</v>
      </c>
      <c r="AP103" s="16">
        <v>1.520622440404116</v>
      </c>
      <c r="AQ103" s="16">
        <v>1.520622440404116</v>
      </c>
      <c r="AR103" s="16">
        <v>1.520622440404116</v>
      </c>
      <c r="AS103" s="16">
        <v>1.520622440404116</v>
      </c>
      <c r="AT103" s="16">
        <v>1.520622440404116</v>
      </c>
      <c r="AU103" s="16">
        <v>1.520622440404116</v>
      </c>
      <c r="AV103" s="16">
        <v>1.520622440404116</v>
      </c>
      <c r="AW103" s="16">
        <v>1.520622440404116</v>
      </c>
      <c r="AX103" s="16">
        <v>1.520622440404116</v>
      </c>
      <c r="AY103" s="16">
        <v>1.520622440404116</v>
      </c>
      <c r="AZ103" s="16">
        <v>1.520622440404116</v>
      </c>
      <c r="BA103" s="16">
        <v>1.520622440404116</v>
      </c>
      <c r="BB103" s="16">
        <v>1.520622440404116</v>
      </c>
    </row>
    <row r="104" spans="1:54" s="16" customFormat="1" x14ac:dyDescent="0.2">
      <c r="B104" s="16" t="s">
        <v>57</v>
      </c>
      <c r="C104" s="16">
        <v>0</v>
      </c>
      <c r="D104" s="16">
        <v>1</v>
      </c>
      <c r="E104" s="16">
        <v>1</v>
      </c>
      <c r="F104" s="16">
        <v>1.4976299978894883</v>
      </c>
      <c r="G104" s="16">
        <v>1.6046690157850807</v>
      </c>
      <c r="H104" s="16">
        <v>1.6189288761624381</v>
      </c>
      <c r="I104" s="16">
        <v>1.6358928289355856</v>
      </c>
      <c r="J104" s="16">
        <v>1.664770043810035</v>
      </c>
      <c r="K104" s="16">
        <v>1.6936472586844751</v>
      </c>
      <c r="L104" s="16">
        <v>1.7225244735589245</v>
      </c>
      <c r="M104" s="16">
        <v>1.7514016884333641</v>
      </c>
      <c r="N104" s="16">
        <v>1.7802789033078137</v>
      </c>
      <c r="O104" s="16">
        <v>1.8091561181822535</v>
      </c>
      <c r="P104" s="16">
        <v>1.8380333330567029</v>
      </c>
      <c r="Q104" s="16">
        <v>1.866910547931143</v>
      </c>
      <c r="R104" s="16">
        <v>1.8957877628055921</v>
      </c>
      <c r="S104" s="16">
        <v>1.924664977680032</v>
      </c>
      <c r="T104" s="16">
        <v>1.9535421925544814</v>
      </c>
      <c r="U104" s="16">
        <v>1.9824194074289214</v>
      </c>
      <c r="V104" s="16">
        <v>2.0112966223033708</v>
      </c>
      <c r="W104" s="16">
        <v>2.0401738371778104</v>
      </c>
      <c r="X104" s="16">
        <v>2.0690510520522598</v>
      </c>
      <c r="Y104" s="16">
        <v>2.0979282669266999</v>
      </c>
      <c r="Z104" s="16">
        <v>2.1268054818011493</v>
      </c>
      <c r="AA104" s="16">
        <v>2.1556826966755893</v>
      </c>
      <c r="AB104" s="16">
        <v>2.1845599115500387</v>
      </c>
      <c r="AC104" s="16">
        <v>2.2134371264244783</v>
      </c>
      <c r="AD104" s="16">
        <v>2.2423143412989277</v>
      </c>
      <c r="AE104" s="16">
        <v>2.2711915561733678</v>
      </c>
      <c r="AF104" s="16">
        <v>2.3000687710478172</v>
      </c>
      <c r="AG104" s="16">
        <v>2.3289459859222568</v>
      </c>
      <c r="AH104" s="16">
        <v>2.3578232007967062</v>
      </c>
      <c r="AI104" s="16">
        <v>2.3867004156711462</v>
      </c>
      <c r="AJ104" s="16">
        <v>2.3867004156711462</v>
      </c>
      <c r="AK104" s="16">
        <v>2.3867004156711462</v>
      </c>
      <c r="AL104" s="16">
        <v>2.3867004156711462</v>
      </c>
      <c r="AM104" s="16">
        <v>2.3867004156711462</v>
      </c>
      <c r="AN104" s="16">
        <v>2.3264773932491574</v>
      </c>
      <c r="AO104" s="16">
        <v>2.3264773932491574</v>
      </c>
      <c r="AP104" s="16">
        <v>2.3264773932491574</v>
      </c>
      <c r="AQ104" s="16">
        <v>2.3264773932491574</v>
      </c>
      <c r="AR104" s="16">
        <v>2.3264773932491574</v>
      </c>
      <c r="AS104" s="16">
        <v>2.3264773932491574</v>
      </c>
      <c r="AT104" s="16">
        <v>2.3264773932491574</v>
      </c>
      <c r="AU104" s="16">
        <v>2.3264773932491574</v>
      </c>
      <c r="AV104" s="16">
        <v>2.3264773932491574</v>
      </c>
      <c r="AW104" s="16">
        <v>2.3264773932491574</v>
      </c>
      <c r="AX104" s="16">
        <v>2.3264773932491574</v>
      </c>
      <c r="AY104" s="16">
        <v>2.3264773932491574</v>
      </c>
      <c r="AZ104" s="16">
        <v>2.3264773932491574</v>
      </c>
      <c r="BA104" s="16">
        <v>2.3264773932491574</v>
      </c>
      <c r="BB104" s="16">
        <v>2.3264773932491574</v>
      </c>
    </row>
    <row r="105" spans="1:54" s="16" customFormat="1" x14ac:dyDescent="0.2">
      <c r="A105" s="16" t="s">
        <v>60</v>
      </c>
      <c r="B105" s="16" t="s">
        <v>61</v>
      </c>
      <c r="C105" s="16">
        <v>1</v>
      </c>
      <c r="D105" s="16">
        <v>1</v>
      </c>
      <c r="E105" s="16">
        <v>1</v>
      </c>
      <c r="F105" s="16">
        <v>0.77764034503304791</v>
      </c>
      <c r="G105" s="16">
        <v>0.79528233462238684</v>
      </c>
      <c r="H105" s="16">
        <v>0.7955156250499702</v>
      </c>
      <c r="I105" s="16">
        <v>0.79625630024244143</v>
      </c>
      <c r="J105" s="16">
        <v>0.8016747019592263</v>
      </c>
      <c r="K105" s="16">
        <v>0.80709310367600939</v>
      </c>
      <c r="L105" s="16">
        <v>0.81251150539279426</v>
      </c>
      <c r="M105" s="16">
        <v>0.81792990710957736</v>
      </c>
      <c r="N105" s="16">
        <v>0.82334830882636223</v>
      </c>
      <c r="O105" s="16">
        <v>0.82876671054314532</v>
      </c>
      <c r="P105" s="16">
        <v>0.83418511225993019</v>
      </c>
      <c r="Q105" s="16">
        <v>0.83960351397671329</v>
      </c>
      <c r="R105" s="16">
        <v>0.84502191569349816</v>
      </c>
      <c r="S105" s="16">
        <v>0.85044031741028125</v>
      </c>
      <c r="T105" s="16">
        <v>0.85585871912706613</v>
      </c>
      <c r="U105" s="16">
        <v>0.86127712084384922</v>
      </c>
      <c r="V105" s="16">
        <v>0.86669552256063409</v>
      </c>
      <c r="W105" s="16">
        <v>0.87211392427741719</v>
      </c>
      <c r="X105" s="16">
        <v>0.87753232599420206</v>
      </c>
      <c r="Y105" s="16">
        <v>0.88295072771098515</v>
      </c>
      <c r="Z105" s="16">
        <v>0.88836912942777002</v>
      </c>
      <c r="AA105" s="16">
        <v>0.89378753114455312</v>
      </c>
      <c r="AB105" s="16">
        <v>0.89920593286133799</v>
      </c>
      <c r="AC105" s="16">
        <v>0.90462433457812108</v>
      </c>
      <c r="AD105" s="16">
        <v>0.91004273629490595</v>
      </c>
      <c r="AE105" s="16">
        <v>0.91546113801168905</v>
      </c>
      <c r="AF105" s="16">
        <v>0.92087953972847392</v>
      </c>
      <c r="AG105" s="16">
        <v>0.92629794144525701</v>
      </c>
      <c r="AH105" s="16">
        <v>0.93171634316204188</v>
      </c>
      <c r="AI105" s="16">
        <v>0.93713474487882498</v>
      </c>
      <c r="AJ105" s="16">
        <v>0.93713474487882498</v>
      </c>
      <c r="AK105" s="16">
        <v>0.93713474487882498</v>
      </c>
      <c r="AL105" s="16">
        <v>0.93713474487882498</v>
      </c>
      <c r="AM105" s="16">
        <v>0.93713474487882498</v>
      </c>
      <c r="AN105" s="16">
        <v>0.925834744878825</v>
      </c>
      <c r="AO105" s="16">
        <v>0.925834744878825</v>
      </c>
      <c r="AP105" s="16">
        <v>0.925834744878825</v>
      </c>
      <c r="AQ105" s="16">
        <v>0.925834744878825</v>
      </c>
      <c r="AR105" s="16">
        <v>0.925834744878825</v>
      </c>
      <c r="AS105" s="16">
        <v>0.925834744878825</v>
      </c>
      <c r="AT105" s="16">
        <v>0.925834744878825</v>
      </c>
      <c r="AU105" s="16">
        <v>0.925834744878825</v>
      </c>
      <c r="AV105" s="16">
        <v>0.925834744878825</v>
      </c>
      <c r="AW105" s="16">
        <v>0.925834744878825</v>
      </c>
      <c r="AX105" s="16">
        <v>0.925834744878825</v>
      </c>
      <c r="AY105" s="16">
        <v>0.925834744878825</v>
      </c>
      <c r="AZ105" s="16">
        <v>0.925834744878825</v>
      </c>
      <c r="BA105" s="16">
        <v>0.925834744878825</v>
      </c>
      <c r="BB105" s="16">
        <v>0.925834744878825</v>
      </c>
    </row>
    <row r="106" spans="1:54" s="16" customFormat="1" x14ac:dyDescent="0.2">
      <c r="A106" s="16" t="s">
        <v>62</v>
      </c>
      <c r="B106" s="16" t="s">
        <v>63</v>
      </c>
      <c r="C106" s="16">
        <v>0</v>
      </c>
      <c r="D106" s="16">
        <v>0</v>
      </c>
      <c r="E106" s="16">
        <v>0</v>
      </c>
      <c r="F106" s="16">
        <v>11.061792726641817</v>
      </c>
      <c r="G106" s="16">
        <v>11.007392194502678</v>
      </c>
      <c r="H106" s="16">
        <v>10.952991662363537</v>
      </c>
      <c r="I106" s="16">
        <v>10.898591130224396</v>
      </c>
      <c r="J106" s="16">
        <v>10.898591130224396</v>
      </c>
      <c r="K106" s="16">
        <v>10.898591130224396</v>
      </c>
      <c r="L106" s="16">
        <v>10.898591130224396</v>
      </c>
      <c r="M106" s="16">
        <v>10.898591130224396</v>
      </c>
      <c r="N106" s="16">
        <v>10.898591130224396</v>
      </c>
      <c r="O106" s="16">
        <v>10.898591130224396</v>
      </c>
      <c r="P106" s="16">
        <v>10.898591130224396</v>
      </c>
      <c r="Q106" s="16">
        <v>10.898591130224396</v>
      </c>
      <c r="R106" s="16">
        <v>10.898591130224396</v>
      </c>
      <c r="S106" s="16">
        <v>10.898591130224396</v>
      </c>
      <c r="T106" s="16">
        <v>10.898591130224396</v>
      </c>
      <c r="U106" s="16">
        <v>10.898591130224396</v>
      </c>
      <c r="V106" s="16">
        <v>10.898591130224396</v>
      </c>
      <c r="W106" s="16">
        <v>10.898591130224396</v>
      </c>
      <c r="X106" s="16">
        <v>10.898591130224396</v>
      </c>
      <c r="Y106" s="16">
        <v>10.898591130224396</v>
      </c>
      <c r="Z106" s="16">
        <v>10.898591130224396</v>
      </c>
      <c r="AA106" s="16">
        <v>10.898591130224396</v>
      </c>
      <c r="AB106" s="16">
        <v>10.898591130224396</v>
      </c>
      <c r="AC106" s="16">
        <v>10.898591130224396</v>
      </c>
      <c r="AD106" s="16">
        <v>10.898591130224396</v>
      </c>
      <c r="AE106" s="16">
        <v>10.898591130224396</v>
      </c>
      <c r="AF106" s="16">
        <v>10.898591130224396</v>
      </c>
      <c r="AG106" s="16">
        <v>10.898591130224396</v>
      </c>
      <c r="AH106" s="16">
        <v>10.898591130224396</v>
      </c>
      <c r="AI106" s="16">
        <v>10.898591130224396</v>
      </c>
      <c r="AJ106" s="16">
        <v>10.898591130224396</v>
      </c>
      <c r="AK106" s="16">
        <v>10.898591130224396</v>
      </c>
      <c r="AL106" s="16">
        <v>10.898591130224396</v>
      </c>
      <c r="AM106" s="16">
        <v>10.898591130224396</v>
      </c>
      <c r="AN106" s="16">
        <v>10.898591130224396</v>
      </c>
      <c r="AO106" s="16">
        <v>10.898591130224396</v>
      </c>
      <c r="AP106" s="16">
        <v>10.898591130224396</v>
      </c>
      <c r="AQ106" s="16">
        <v>10.898591130224396</v>
      </c>
      <c r="AR106" s="16">
        <v>10.898591130224396</v>
      </c>
      <c r="AS106" s="16">
        <v>10.898591130224396</v>
      </c>
      <c r="AT106" s="16">
        <v>10.898591130224396</v>
      </c>
      <c r="AU106" s="16">
        <v>10.898591130224396</v>
      </c>
      <c r="AV106" s="16">
        <v>10.898591130224396</v>
      </c>
      <c r="AW106" s="16">
        <v>10.898591130224396</v>
      </c>
      <c r="AX106" s="16">
        <v>10.898591130224396</v>
      </c>
      <c r="AY106" s="16">
        <v>10.898591130224396</v>
      </c>
      <c r="AZ106" s="16">
        <v>10.898591130224396</v>
      </c>
      <c r="BA106" s="16">
        <v>10.898591130224396</v>
      </c>
      <c r="BB106" s="16">
        <v>10.898591130224396</v>
      </c>
    </row>
    <row r="107" spans="1:54" s="16" customFormat="1" x14ac:dyDescent="0.2">
      <c r="B107" s="16" t="s">
        <v>61</v>
      </c>
      <c r="C107" s="16">
        <v>1</v>
      </c>
      <c r="D107" s="16">
        <v>1</v>
      </c>
      <c r="E107" s="16">
        <v>1</v>
      </c>
      <c r="F107" s="16">
        <v>12.284381146521099</v>
      </c>
      <c r="G107" s="16">
        <v>24.38837587905094</v>
      </c>
      <c r="H107" s="16">
        <v>26.627315571659679</v>
      </c>
      <c r="I107" s="16">
        <v>29.153776955896902</v>
      </c>
      <c r="J107" s="16">
        <v>32.224243661526145</v>
      </c>
      <c r="K107" s="16">
        <v>35.29471036715438</v>
      </c>
      <c r="L107" s="16">
        <v>38.365177072783624</v>
      </c>
      <c r="M107" s="16">
        <v>41.435643778411844</v>
      </c>
      <c r="N107" s="16">
        <v>44.506110484041074</v>
      </c>
      <c r="O107" s="16">
        <v>47.576577189669301</v>
      </c>
      <c r="P107" s="16">
        <v>50.647043895298545</v>
      </c>
      <c r="Q107" s="16">
        <v>53.717510600926779</v>
      </c>
      <c r="R107" s="16">
        <v>56.787977306556009</v>
      </c>
      <c r="S107" s="16">
        <v>59.858444012184243</v>
      </c>
      <c r="T107" s="16">
        <v>62.928910717813473</v>
      </c>
      <c r="U107" s="16">
        <v>65.9993774234417</v>
      </c>
      <c r="V107" s="16">
        <v>69.06984412907093</v>
      </c>
      <c r="W107" s="16">
        <v>72.140310834699164</v>
      </c>
      <c r="X107" s="16">
        <v>75.210777540328394</v>
      </c>
      <c r="Y107" s="16">
        <v>78.281244245956628</v>
      </c>
      <c r="Z107" s="16">
        <v>81.351710951585872</v>
      </c>
      <c r="AA107" s="16">
        <v>84.422177657214107</v>
      </c>
      <c r="AB107" s="16">
        <v>87.492644362843336</v>
      </c>
      <c r="AC107" s="16">
        <v>90.563111068471571</v>
      </c>
      <c r="AD107" s="16">
        <v>93.6335777741008</v>
      </c>
      <c r="AE107" s="16">
        <v>96.704044479729035</v>
      </c>
      <c r="AF107" s="16">
        <v>99.774511185358264</v>
      </c>
      <c r="AG107" s="16">
        <v>102.8449778909865</v>
      </c>
      <c r="AH107" s="16">
        <v>105.91544459661573</v>
      </c>
      <c r="AI107" s="16">
        <v>108.98591130224396</v>
      </c>
      <c r="AJ107" s="16">
        <v>108.98591130224396</v>
      </c>
      <c r="AK107" s="16">
        <v>108.98591130224396</v>
      </c>
      <c r="AL107" s="16">
        <v>108.98591130224396</v>
      </c>
      <c r="AM107" s="16">
        <v>108.98591130224396</v>
      </c>
      <c r="AN107" s="16">
        <v>102.58249649707551</v>
      </c>
      <c r="AO107" s="16">
        <v>102.58249649707551</v>
      </c>
      <c r="AP107" s="16">
        <v>102.58249649707551</v>
      </c>
      <c r="AQ107" s="16">
        <v>102.58249649707551</v>
      </c>
      <c r="AR107" s="16">
        <v>102.58249649707551</v>
      </c>
      <c r="AS107" s="16">
        <v>102.58249649707551</v>
      </c>
      <c r="AT107" s="16">
        <v>102.58249649707551</v>
      </c>
      <c r="AU107" s="16">
        <v>102.58249649707551</v>
      </c>
      <c r="AV107" s="16">
        <v>102.58249649707551</v>
      </c>
      <c r="AW107" s="16">
        <v>102.58249649707551</v>
      </c>
      <c r="AX107" s="16">
        <v>102.58249649707551</v>
      </c>
      <c r="AY107" s="16">
        <v>102.58249649707551</v>
      </c>
      <c r="AZ107" s="16">
        <v>102.58249649707551</v>
      </c>
      <c r="BA107" s="16">
        <v>102.58249649707551</v>
      </c>
      <c r="BB107" s="16">
        <v>102.58249649707551</v>
      </c>
    </row>
    <row r="108" spans="1:54" s="16" customFormat="1" x14ac:dyDescent="0.2">
      <c r="A108" s="16" t="s">
        <v>64</v>
      </c>
      <c r="B108" s="16" t="s">
        <v>63</v>
      </c>
      <c r="C108" s="16">
        <v>0</v>
      </c>
      <c r="D108" s="16">
        <v>0</v>
      </c>
      <c r="E108" s="16">
        <v>0</v>
      </c>
      <c r="F108" s="16">
        <v>8.5556166311691921</v>
      </c>
      <c r="G108" s="16">
        <v>8.5135411639266074</v>
      </c>
      <c r="H108" s="16">
        <v>8.4714656966840227</v>
      </c>
      <c r="I108" s="16">
        <v>8.4293902294414362</v>
      </c>
      <c r="J108" s="16">
        <v>8.4293902294414362</v>
      </c>
      <c r="K108" s="16">
        <v>8.4293902294414362</v>
      </c>
      <c r="L108" s="16">
        <v>8.4293902294414362</v>
      </c>
      <c r="M108" s="16">
        <v>8.4293902294414362</v>
      </c>
      <c r="N108" s="16">
        <v>8.4293902294414362</v>
      </c>
      <c r="O108" s="16">
        <v>8.4293902294414362</v>
      </c>
      <c r="P108" s="16">
        <v>8.4293902294414362</v>
      </c>
      <c r="Q108" s="16">
        <v>8.4293902294414362</v>
      </c>
      <c r="R108" s="16">
        <v>8.4293902294414362</v>
      </c>
      <c r="S108" s="16">
        <v>8.4293902294414362</v>
      </c>
      <c r="T108" s="16">
        <v>8.4293902294414362</v>
      </c>
      <c r="U108" s="16">
        <v>8.4293902294414362</v>
      </c>
      <c r="V108" s="16">
        <v>8.4293902294414362</v>
      </c>
      <c r="W108" s="16">
        <v>8.4293902294414362</v>
      </c>
      <c r="X108" s="16">
        <v>8.4293902294414362</v>
      </c>
      <c r="Y108" s="16">
        <v>8.4293902294414362</v>
      </c>
      <c r="Z108" s="16">
        <v>8.4293902294414362</v>
      </c>
      <c r="AA108" s="16">
        <v>8.4293902294414362</v>
      </c>
      <c r="AB108" s="16">
        <v>8.4293902294414362</v>
      </c>
      <c r="AC108" s="16">
        <v>8.4293902294414362</v>
      </c>
      <c r="AD108" s="16">
        <v>8.4293902294414362</v>
      </c>
      <c r="AE108" s="16">
        <v>8.4293902294414362</v>
      </c>
      <c r="AF108" s="16">
        <v>8.4293902294414362</v>
      </c>
      <c r="AG108" s="16">
        <v>8.4293902294414362</v>
      </c>
      <c r="AH108" s="16">
        <v>8.4293902294414362</v>
      </c>
      <c r="AI108" s="16">
        <v>8.4293902294414362</v>
      </c>
      <c r="AJ108" s="16">
        <v>8.4293902294414362</v>
      </c>
      <c r="AK108" s="16">
        <v>8.4293902294414362</v>
      </c>
      <c r="AL108" s="16">
        <v>8.4293902294414362</v>
      </c>
      <c r="AM108" s="16">
        <v>8.4293902294414362</v>
      </c>
      <c r="AN108" s="16">
        <v>8.4293902294414362</v>
      </c>
      <c r="AO108" s="16">
        <v>8.4293902294414362</v>
      </c>
      <c r="AP108" s="16">
        <v>8.4293902294414362</v>
      </c>
      <c r="AQ108" s="16">
        <v>8.4293902294414362</v>
      </c>
      <c r="AR108" s="16">
        <v>8.4293902294414362</v>
      </c>
      <c r="AS108" s="16">
        <v>8.4293902294414362</v>
      </c>
      <c r="AT108" s="16">
        <v>8.4293902294414362</v>
      </c>
      <c r="AU108" s="16">
        <v>8.4293902294414362</v>
      </c>
      <c r="AV108" s="16">
        <v>8.4293902294414362</v>
      </c>
      <c r="AW108" s="16">
        <v>8.4293902294414362</v>
      </c>
      <c r="AX108" s="16">
        <v>8.4293902294414362</v>
      </c>
      <c r="AY108" s="16">
        <v>8.4293902294414362</v>
      </c>
      <c r="AZ108" s="16">
        <v>8.4293902294414362</v>
      </c>
      <c r="BA108" s="16">
        <v>8.4293902294414362</v>
      </c>
      <c r="BB108" s="16">
        <v>8.4293902294414362</v>
      </c>
    </row>
    <row r="109" spans="1:54" s="16" customFormat="1" x14ac:dyDescent="0.2">
      <c r="B109" s="16" t="s">
        <v>61</v>
      </c>
      <c r="C109" s="16">
        <v>1</v>
      </c>
      <c r="D109" s="16">
        <v>1</v>
      </c>
      <c r="E109" s="16">
        <v>1</v>
      </c>
      <c r="F109" s="16">
        <v>9.5012136132028076</v>
      </c>
      <c r="G109" s="16">
        <v>18.862909424750953</v>
      </c>
      <c r="H109" s="16">
        <v>20.594591634284058</v>
      </c>
      <c r="I109" s="16">
        <v>22.548654196397237</v>
      </c>
      <c r="J109" s="16">
        <v>24.923471430936743</v>
      </c>
      <c r="K109" s="16">
        <v>27.298288665475468</v>
      </c>
      <c r="L109" s="16">
        <v>29.673105900014981</v>
      </c>
      <c r="M109" s="16">
        <v>32.047923134553706</v>
      </c>
      <c r="N109" s="16">
        <v>34.422740369093212</v>
      </c>
      <c r="O109" s="16">
        <v>36.797557603631944</v>
      </c>
      <c r="P109" s="16">
        <v>39.17237483817145</v>
      </c>
      <c r="Q109" s="16">
        <v>41.547192072710175</v>
      </c>
      <c r="R109" s="16">
        <v>43.922009307249681</v>
      </c>
      <c r="S109" s="16">
        <v>46.296826541788413</v>
      </c>
      <c r="T109" s="16">
        <v>48.671643776327926</v>
      </c>
      <c r="U109" s="16">
        <v>51.046461010866658</v>
      </c>
      <c r="V109" s="16">
        <v>53.421278245406157</v>
      </c>
      <c r="W109" s="16">
        <v>55.796095479944888</v>
      </c>
      <c r="X109" s="16">
        <v>58.170912714484402</v>
      </c>
      <c r="Y109" s="16">
        <v>60.545729949023126</v>
      </c>
      <c r="Z109" s="16">
        <v>62.920547183562633</v>
      </c>
      <c r="AA109" s="16">
        <v>65.295364418101357</v>
      </c>
      <c r="AB109" s="16">
        <v>67.670181652640878</v>
      </c>
      <c r="AC109" s="16">
        <v>70.044998887179602</v>
      </c>
      <c r="AD109" s="16">
        <v>72.419816121719109</v>
      </c>
      <c r="AE109" s="16">
        <v>74.794633356257833</v>
      </c>
      <c r="AF109" s="16">
        <v>77.169450590797339</v>
      </c>
      <c r="AG109" s="16">
        <v>79.544267825336078</v>
      </c>
      <c r="AH109" s="16">
        <v>81.919085059875584</v>
      </c>
      <c r="AI109" s="16">
        <v>84.293902294414309</v>
      </c>
      <c r="AJ109" s="16">
        <v>84.293902294414309</v>
      </c>
      <c r="AK109" s="16">
        <v>84.293902294414309</v>
      </c>
      <c r="AL109" s="16">
        <v>84.293902294414309</v>
      </c>
      <c r="AM109" s="16">
        <v>84.293902294414309</v>
      </c>
      <c r="AN109" s="16">
        <v>79.341254603644742</v>
      </c>
      <c r="AO109" s="16">
        <v>79.341254603644742</v>
      </c>
      <c r="AP109" s="16">
        <v>79.341254603644742</v>
      </c>
      <c r="AQ109" s="16">
        <v>79.341254603644742</v>
      </c>
      <c r="AR109" s="16">
        <v>79.341254603644742</v>
      </c>
      <c r="AS109" s="16">
        <v>79.341254603644742</v>
      </c>
      <c r="AT109" s="16">
        <v>79.341254603644742</v>
      </c>
      <c r="AU109" s="16">
        <v>79.341254603644742</v>
      </c>
      <c r="AV109" s="16">
        <v>79.341254603644742</v>
      </c>
      <c r="AW109" s="16">
        <v>79.341254603644742</v>
      </c>
      <c r="AX109" s="16">
        <v>79.341254603644742</v>
      </c>
      <c r="AY109" s="16">
        <v>79.341254603644742</v>
      </c>
      <c r="AZ109" s="16">
        <v>79.341254603644742</v>
      </c>
      <c r="BA109" s="16">
        <v>79.341254603644742</v>
      </c>
      <c r="BB109" s="16">
        <v>79.341254603644742</v>
      </c>
    </row>
    <row r="110" spans="1:54" s="16" customFormat="1" x14ac:dyDescent="0.2">
      <c r="A110" s="16" t="s">
        <v>64</v>
      </c>
      <c r="B110" s="16" t="s">
        <v>63</v>
      </c>
      <c r="C110" s="16">
        <v>0</v>
      </c>
      <c r="D110" s="16">
        <v>0</v>
      </c>
      <c r="E110" s="16">
        <v>0</v>
      </c>
      <c r="F110" s="16">
        <v>8.6207126506945322</v>
      </c>
      <c r="G110" s="16">
        <v>8.5783170492576239</v>
      </c>
      <c r="H110" s="16">
        <v>8.5359214478207175</v>
      </c>
      <c r="I110" s="16">
        <v>8.4935258463838075</v>
      </c>
      <c r="J110" s="16">
        <v>8.4935258463838075</v>
      </c>
      <c r="K110" s="16">
        <v>8.4935258463838075</v>
      </c>
      <c r="L110" s="16">
        <v>8.4935258463838075</v>
      </c>
      <c r="M110" s="16">
        <v>8.4935258463838075</v>
      </c>
      <c r="N110" s="16">
        <v>8.4935258463838075</v>
      </c>
      <c r="O110" s="16">
        <v>8.4935258463838075</v>
      </c>
      <c r="P110" s="16">
        <v>8.4935258463838075</v>
      </c>
      <c r="Q110" s="16">
        <v>8.4935258463838075</v>
      </c>
      <c r="R110" s="16">
        <v>8.4935258463838075</v>
      </c>
      <c r="S110" s="16">
        <v>8.4935258463838075</v>
      </c>
      <c r="T110" s="16">
        <v>8.4935258463838075</v>
      </c>
      <c r="U110" s="16">
        <v>8.4935258463838075</v>
      </c>
      <c r="V110" s="16">
        <v>8.4935258463838075</v>
      </c>
      <c r="W110" s="16">
        <v>8.4935258463838075</v>
      </c>
      <c r="X110" s="16">
        <v>8.4935258463838075</v>
      </c>
      <c r="Y110" s="16">
        <v>8.4935258463838075</v>
      </c>
      <c r="Z110" s="16">
        <v>8.4935258463838075</v>
      </c>
      <c r="AA110" s="16">
        <v>8.4935258463838075</v>
      </c>
      <c r="AB110" s="16">
        <v>8.4935258463838075</v>
      </c>
      <c r="AC110" s="16">
        <v>8.4935258463838075</v>
      </c>
      <c r="AD110" s="16">
        <v>8.4935258463838075</v>
      </c>
      <c r="AE110" s="16">
        <v>8.4935258463838075</v>
      </c>
      <c r="AF110" s="16">
        <v>8.4935258463838075</v>
      </c>
      <c r="AG110" s="16">
        <v>8.4935258463838075</v>
      </c>
      <c r="AH110" s="16">
        <v>8.4935258463838075</v>
      </c>
      <c r="AI110" s="16">
        <v>8.4935258463838075</v>
      </c>
      <c r="AJ110" s="16">
        <v>8.4935258463838075</v>
      </c>
      <c r="AK110" s="16">
        <v>8.4935258463838075</v>
      </c>
      <c r="AL110" s="16">
        <v>8.4935258463838075</v>
      </c>
      <c r="AM110" s="16">
        <v>8.4935258463838075</v>
      </c>
      <c r="AN110" s="16">
        <v>8.4935258463838075</v>
      </c>
      <c r="AO110" s="16">
        <v>8.4935258463838075</v>
      </c>
      <c r="AP110" s="16">
        <v>8.4935258463838075</v>
      </c>
      <c r="AQ110" s="16">
        <v>8.4935258463838075</v>
      </c>
      <c r="AR110" s="16">
        <v>8.4935258463838075</v>
      </c>
      <c r="AS110" s="16">
        <v>8.4935258463838075</v>
      </c>
      <c r="AT110" s="16">
        <v>8.4935258463838075</v>
      </c>
      <c r="AU110" s="16">
        <v>8.4935258463838075</v>
      </c>
      <c r="AV110" s="16">
        <v>8.4935258463838075</v>
      </c>
      <c r="AW110" s="16">
        <v>8.4935258463838075</v>
      </c>
      <c r="AX110" s="16">
        <v>8.4935258463838075</v>
      </c>
      <c r="AY110" s="16">
        <v>8.4935258463838075</v>
      </c>
      <c r="AZ110" s="16">
        <v>8.4935258463838075</v>
      </c>
      <c r="BA110" s="16">
        <v>8.4935258463838075</v>
      </c>
      <c r="BB110" s="16">
        <v>8.4935258463838075</v>
      </c>
    </row>
    <row r="111" spans="1:54" s="16" customFormat="1" x14ac:dyDescent="0.2">
      <c r="B111" s="16" t="s">
        <v>61</v>
      </c>
      <c r="C111" s="16">
        <v>1</v>
      </c>
      <c r="D111" s="16">
        <v>1</v>
      </c>
      <c r="E111" s="16">
        <v>1</v>
      </c>
      <c r="F111" s="16">
        <v>9.5735042748281103</v>
      </c>
      <c r="G111" s="16">
        <v>19.006429216853974</v>
      </c>
      <c r="H111" s="16">
        <v>20.751287054022455</v>
      </c>
      <c r="I111" s="16">
        <v>22.720217240549019</v>
      </c>
      <c r="J111" s="16">
        <v>25.113103441445141</v>
      </c>
      <c r="K111" s="16">
        <v>27.505989642340481</v>
      </c>
      <c r="L111" s="16">
        <v>29.898875843236603</v>
      </c>
      <c r="M111" s="16">
        <v>32.291762044131943</v>
      </c>
      <c r="N111" s="16">
        <v>34.684648245028065</v>
      </c>
      <c r="O111" s="16">
        <v>37.077534445923398</v>
      </c>
      <c r="P111" s="16">
        <v>39.470420646819527</v>
      </c>
      <c r="Q111" s="16">
        <v>41.863306847714867</v>
      </c>
      <c r="R111" s="16">
        <v>44.256193048610989</v>
      </c>
      <c r="S111" s="16">
        <v>46.649079249506322</v>
      </c>
      <c r="T111" s="16">
        <v>49.041965450402458</v>
      </c>
      <c r="U111" s="16">
        <v>51.434851651297791</v>
      </c>
      <c r="V111" s="16">
        <v>53.827737852193913</v>
      </c>
      <c r="W111" s="16">
        <v>56.220624053089253</v>
      </c>
      <c r="X111" s="16">
        <v>58.613510253985375</v>
      </c>
      <c r="Y111" s="16">
        <v>61.006396454880715</v>
      </c>
      <c r="Z111" s="16">
        <v>63.399282655776844</v>
      </c>
      <c r="AA111" s="16">
        <v>65.792168856672177</v>
      </c>
      <c r="AB111" s="16">
        <v>68.185055057568306</v>
      </c>
      <c r="AC111" s="16">
        <v>70.577941258463639</v>
      </c>
      <c r="AD111" s="16">
        <v>72.970827459359768</v>
      </c>
      <c r="AE111" s="16">
        <v>75.363713660255101</v>
      </c>
      <c r="AF111" s="16">
        <v>77.75659986115123</v>
      </c>
      <c r="AG111" s="16">
        <v>80.149486062046563</v>
      </c>
      <c r="AH111" s="16">
        <v>82.542372262942692</v>
      </c>
      <c r="AI111" s="16">
        <v>84.935258463838025</v>
      </c>
      <c r="AJ111" s="16">
        <v>84.935258463838025</v>
      </c>
      <c r="AK111" s="16">
        <v>84.935258463838025</v>
      </c>
      <c r="AL111" s="16">
        <v>84.935258463838025</v>
      </c>
      <c r="AM111" s="16">
        <v>84.935258463838025</v>
      </c>
      <c r="AN111" s="16">
        <v>79.944928199774338</v>
      </c>
      <c r="AO111" s="16">
        <v>79.944928199774338</v>
      </c>
      <c r="AP111" s="16">
        <v>79.944928199774338</v>
      </c>
      <c r="AQ111" s="16">
        <v>79.944928199774338</v>
      </c>
      <c r="AR111" s="16">
        <v>79.944928199774338</v>
      </c>
      <c r="AS111" s="16">
        <v>79.944928199774338</v>
      </c>
      <c r="AT111" s="16">
        <v>79.944928199774338</v>
      </c>
      <c r="AU111" s="16">
        <v>79.944928199774338</v>
      </c>
      <c r="AV111" s="16">
        <v>79.944928199774338</v>
      </c>
      <c r="AW111" s="16">
        <v>79.944928199774338</v>
      </c>
      <c r="AX111" s="16">
        <v>79.944928199774338</v>
      </c>
      <c r="AY111" s="16">
        <v>79.944928199774338</v>
      </c>
      <c r="AZ111" s="16">
        <v>79.944928199774338</v>
      </c>
      <c r="BA111" s="16">
        <v>79.944928199774338</v>
      </c>
      <c r="BB111" s="16">
        <v>79.944928199774338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X51"/>
  <sheetViews>
    <sheetView showGridLines="0" tabSelected="1" workbookViewId="0">
      <pane xSplit="1" topLeftCell="B1" activePane="topRight" state="frozen"/>
      <selection pane="topRight" activeCell="C3" sqref="C3"/>
    </sheetView>
  </sheetViews>
  <sheetFormatPr baseColWidth="10" defaultColWidth="8.83203125" defaultRowHeight="16" outlineLevelCol="1" x14ac:dyDescent="0.2"/>
  <cols>
    <col min="1" max="1" width="27.33203125" customWidth="1"/>
    <col min="3" max="3" width="9" customWidth="1"/>
    <col min="33" max="95" width="9.1640625" customWidth="1" outlineLevel="1"/>
    <col min="96" max="102" width="8.83203125" customWidth="1" outlineLevel="1"/>
  </cols>
  <sheetData>
    <row r="2" spans="1:102" s="2" customFormat="1" ht="21" x14ac:dyDescent="0.25">
      <c r="A2" s="2" t="s">
        <v>234</v>
      </c>
    </row>
    <row r="4" spans="1:102" x14ac:dyDescent="0.2">
      <c r="A4" s="175" t="s">
        <v>164</v>
      </c>
    </row>
    <row r="5" spans="1:102" x14ac:dyDescent="0.2">
      <c r="A5" s="56" t="s">
        <v>231</v>
      </c>
      <c r="B5" s="57">
        <v>2000</v>
      </c>
      <c r="C5" s="57">
        <v>2001</v>
      </c>
      <c r="D5" s="57">
        <v>2002</v>
      </c>
      <c r="E5" s="57">
        <v>2003</v>
      </c>
      <c r="F5" s="57">
        <v>2004</v>
      </c>
      <c r="G5" s="57">
        <v>2005</v>
      </c>
      <c r="H5" s="57">
        <v>2006</v>
      </c>
      <c r="I5" s="57">
        <v>2007</v>
      </c>
      <c r="J5" s="57">
        <v>2008</v>
      </c>
      <c r="K5" s="57">
        <v>2009</v>
      </c>
      <c r="L5" s="57">
        <v>2010</v>
      </c>
      <c r="M5" s="57">
        <v>2011</v>
      </c>
      <c r="N5" s="57">
        <v>2012</v>
      </c>
      <c r="O5" s="57">
        <v>2013</v>
      </c>
      <c r="P5" s="57">
        <v>2014</v>
      </c>
      <c r="Q5" s="57">
        <v>2015</v>
      </c>
      <c r="R5" s="57">
        <v>2016</v>
      </c>
      <c r="S5" s="57">
        <v>2017</v>
      </c>
      <c r="T5" s="57">
        <v>2018</v>
      </c>
      <c r="U5" s="57">
        <v>2019</v>
      </c>
      <c r="V5" s="57">
        <v>2020</v>
      </c>
      <c r="W5" s="57">
        <v>2021</v>
      </c>
      <c r="X5" s="57">
        <v>2022</v>
      </c>
      <c r="Y5" s="57">
        <v>2023</v>
      </c>
      <c r="Z5" s="57">
        <v>2024</v>
      </c>
      <c r="AA5" s="57">
        <v>2025</v>
      </c>
      <c r="AB5" s="57">
        <v>2026</v>
      </c>
      <c r="AC5" s="57">
        <v>2027</v>
      </c>
      <c r="AD5" s="57">
        <v>2028</v>
      </c>
      <c r="AE5" s="57">
        <v>2029</v>
      </c>
      <c r="AF5" s="57">
        <v>2030</v>
      </c>
      <c r="AG5" s="57">
        <v>2031</v>
      </c>
      <c r="AH5" s="57">
        <v>2032</v>
      </c>
      <c r="AI5" s="57">
        <v>2033</v>
      </c>
      <c r="AJ5" s="57">
        <v>2034</v>
      </c>
      <c r="AK5" s="57">
        <v>2035</v>
      </c>
      <c r="AL5" s="57">
        <v>2036</v>
      </c>
      <c r="AM5" s="57">
        <v>2037</v>
      </c>
      <c r="AN5" s="57">
        <v>2038</v>
      </c>
      <c r="AO5" s="57">
        <v>2039</v>
      </c>
      <c r="AP5" s="57">
        <v>2040</v>
      </c>
      <c r="AQ5" s="57">
        <v>2041</v>
      </c>
      <c r="AR5" s="57">
        <v>2042</v>
      </c>
      <c r="AS5" s="57">
        <v>2043</v>
      </c>
      <c r="AT5" s="57">
        <v>2044</v>
      </c>
      <c r="AU5" s="57">
        <v>2045</v>
      </c>
      <c r="AV5" s="57">
        <v>2046</v>
      </c>
      <c r="AW5" s="57">
        <v>2047</v>
      </c>
      <c r="AX5" s="57">
        <v>2048</v>
      </c>
      <c r="AY5" s="57">
        <v>2049</v>
      </c>
      <c r="AZ5" s="57">
        <v>2050</v>
      </c>
      <c r="BA5" s="57">
        <v>2051</v>
      </c>
      <c r="BB5" s="57">
        <v>2052</v>
      </c>
      <c r="BC5" s="57">
        <v>2053</v>
      </c>
      <c r="BD5" s="57">
        <v>2054</v>
      </c>
      <c r="BE5" s="57">
        <v>2055</v>
      </c>
      <c r="BF5" s="57">
        <v>2056</v>
      </c>
      <c r="BG5" s="57">
        <v>2057</v>
      </c>
      <c r="BH5" s="57">
        <v>2058</v>
      </c>
      <c r="BI5" s="57">
        <v>2059</v>
      </c>
      <c r="BJ5" s="57">
        <v>2060</v>
      </c>
      <c r="BK5" s="57">
        <v>2061</v>
      </c>
      <c r="BL5" s="57">
        <v>2062</v>
      </c>
      <c r="BM5" s="57">
        <v>2063</v>
      </c>
      <c r="BN5" s="57">
        <v>2064</v>
      </c>
      <c r="BO5" s="57">
        <v>2065</v>
      </c>
      <c r="BP5" s="57">
        <v>2066</v>
      </c>
      <c r="BQ5" s="57">
        <v>2067</v>
      </c>
      <c r="BR5" s="57">
        <v>2068</v>
      </c>
      <c r="BS5" s="57">
        <v>2069</v>
      </c>
      <c r="BT5" s="57">
        <v>2070</v>
      </c>
      <c r="BU5" s="57">
        <v>2071</v>
      </c>
      <c r="BV5" s="57">
        <v>2072</v>
      </c>
      <c r="BW5" s="57">
        <v>2073</v>
      </c>
      <c r="BX5" s="57">
        <v>2074</v>
      </c>
      <c r="BY5" s="57">
        <v>2075</v>
      </c>
      <c r="BZ5" s="57">
        <v>2076</v>
      </c>
      <c r="CA5" s="57">
        <v>2077</v>
      </c>
      <c r="CB5" s="57">
        <v>2078</v>
      </c>
      <c r="CC5" s="57">
        <v>2079</v>
      </c>
      <c r="CD5" s="57">
        <v>2080</v>
      </c>
      <c r="CE5" s="57">
        <v>2081</v>
      </c>
      <c r="CF5" s="57">
        <v>2082</v>
      </c>
      <c r="CG5" s="57">
        <v>2083</v>
      </c>
      <c r="CH5" s="57">
        <v>2084</v>
      </c>
      <c r="CI5" s="57">
        <v>2085</v>
      </c>
      <c r="CJ5" s="57">
        <v>2086</v>
      </c>
      <c r="CK5" s="57">
        <v>2087</v>
      </c>
      <c r="CL5" s="57">
        <v>2088</v>
      </c>
      <c r="CM5" s="57">
        <v>2089</v>
      </c>
      <c r="CN5" s="57">
        <v>2090</v>
      </c>
      <c r="CO5" s="57">
        <v>2091</v>
      </c>
      <c r="CP5" s="57">
        <v>2092</v>
      </c>
      <c r="CQ5" s="57">
        <v>2093</v>
      </c>
      <c r="CR5" s="57">
        <v>2094</v>
      </c>
      <c r="CS5" s="57">
        <v>2095</v>
      </c>
      <c r="CT5" s="57">
        <v>2096</v>
      </c>
      <c r="CU5" s="57">
        <v>2097</v>
      </c>
      <c r="CV5" s="57">
        <v>2098</v>
      </c>
      <c r="CW5" s="57">
        <v>2099</v>
      </c>
      <c r="CX5" s="58">
        <v>2100</v>
      </c>
    </row>
    <row r="6" spans="1:102" x14ac:dyDescent="0.2">
      <c r="A6" s="59" t="s">
        <v>165</v>
      </c>
      <c r="B6" s="60">
        <v>0.47743942820505364</v>
      </c>
      <c r="C6" s="61">
        <v>0.49189978759694974</v>
      </c>
      <c r="D6" s="61">
        <v>0.47781788655681778</v>
      </c>
      <c r="E6" s="61">
        <v>0.49199772445474849</v>
      </c>
      <c r="F6" s="61">
        <v>0.49673650217581311</v>
      </c>
      <c r="G6" s="61">
        <v>0.49025401194604329</v>
      </c>
      <c r="H6" s="61">
        <v>0.51720229739943691</v>
      </c>
      <c r="I6" s="61">
        <v>0.5051280911519439</v>
      </c>
      <c r="J6" s="62">
        <v>0.51726828535880442</v>
      </c>
      <c r="K6" s="62">
        <v>0.47258519226105061</v>
      </c>
      <c r="L6" s="62">
        <v>0.47075890584605556</v>
      </c>
      <c r="M6" s="62">
        <v>0.451101439514486</v>
      </c>
      <c r="N6" s="62">
        <v>0.4632926067061916</v>
      </c>
      <c r="O6" s="62">
        <v>0.44479882498674206</v>
      </c>
      <c r="P6" s="62">
        <v>0.44453135219087631</v>
      </c>
      <c r="Q6" s="62">
        <v>0.40735142473620306</v>
      </c>
      <c r="R6" s="62">
        <v>0.36247568355981274</v>
      </c>
      <c r="S6" s="62">
        <v>0.34705515883742805</v>
      </c>
      <c r="T6" s="62">
        <v>0.302415726610126</v>
      </c>
      <c r="U6" s="62">
        <v>0.29259369270633473</v>
      </c>
      <c r="V6" s="63">
        <v>0.30219957406930531</v>
      </c>
      <c r="W6" s="63">
        <v>0.28326202757065838</v>
      </c>
      <c r="X6" s="63">
        <v>0.26240476246009958</v>
      </c>
      <c r="Y6" s="63">
        <v>0.24940513287353683</v>
      </c>
      <c r="Z6" s="63">
        <v>0.24497573805061801</v>
      </c>
      <c r="AA6" s="63">
        <v>0.2282810008511095</v>
      </c>
      <c r="AB6" s="62">
        <v>0.21549560079436886</v>
      </c>
      <c r="AC6" s="62">
        <v>0.20271020073762822</v>
      </c>
      <c r="AD6" s="62">
        <v>0.18992480068088757</v>
      </c>
      <c r="AE6" s="62">
        <v>0.17713940062414693</v>
      </c>
      <c r="AF6" s="62">
        <v>0.16435400056740629</v>
      </c>
      <c r="AG6" s="62">
        <v>0.15156860051066565</v>
      </c>
      <c r="AH6" s="62">
        <v>0.138783200453925</v>
      </c>
      <c r="AI6" s="62">
        <v>0.12599780039718436</v>
      </c>
      <c r="AJ6" s="62">
        <v>0.11321240034044373</v>
      </c>
      <c r="AK6" s="62">
        <v>0.10042700028370311</v>
      </c>
      <c r="AL6" s="62">
        <v>8.7641600226962477E-2</v>
      </c>
      <c r="AM6" s="62">
        <v>7.4856200170221848E-2</v>
      </c>
      <c r="AN6" s="62">
        <v>6.2070800113481213E-2</v>
      </c>
      <c r="AO6" s="62">
        <v>4.9285400056740578E-2</v>
      </c>
      <c r="AP6" s="64">
        <v>3.6499999999999942E-2</v>
      </c>
      <c r="AQ6" s="64">
        <v>3.5109999999999995E-2</v>
      </c>
      <c r="AR6" s="64">
        <v>3.3719999999999993E-2</v>
      </c>
      <c r="AS6" s="64">
        <v>3.2329999999999991E-2</v>
      </c>
      <c r="AT6" s="64">
        <v>3.0939999999999992E-2</v>
      </c>
      <c r="AU6" s="64">
        <v>2.9549999999999993E-2</v>
      </c>
      <c r="AV6" s="64">
        <v>2.8159999999999994E-2</v>
      </c>
      <c r="AW6" s="64">
        <v>2.6769999999999995E-2</v>
      </c>
      <c r="AX6" s="64">
        <v>2.5379999999999996E-2</v>
      </c>
      <c r="AY6" s="64">
        <v>2.3989999999999997E-2</v>
      </c>
      <c r="AZ6" s="64">
        <v>2.2599999999999999E-2</v>
      </c>
      <c r="BA6" s="64">
        <v>2.2599999999999999E-2</v>
      </c>
      <c r="BB6" s="64">
        <v>2.2599999999999999E-2</v>
      </c>
      <c r="BC6" s="64">
        <v>2.2599999999999999E-2</v>
      </c>
      <c r="BD6" s="62">
        <v>2.2599999999999999E-2</v>
      </c>
      <c r="BE6" s="62">
        <v>2.2599999999999999E-2</v>
      </c>
      <c r="BF6" s="62">
        <v>2.2599999999999999E-2</v>
      </c>
      <c r="BG6" s="62">
        <v>2.2599999999999999E-2</v>
      </c>
      <c r="BH6" s="62">
        <v>2.2599999999999999E-2</v>
      </c>
      <c r="BI6" s="62">
        <v>2.2599999999999999E-2</v>
      </c>
      <c r="BJ6" s="62">
        <v>2.2599999999999999E-2</v>
      </c>
      <c r="BK6" s="62">
        <v>2.2599999999999999E-2</v>
      </c>
      <c r="BL6" s="62">
        <v>2.2599999999999999E-2</v>
      </c>
      <c r="BM6" s="62">
        <v>2.2599999999999999E-2</v>
      </c>
      <c r="BN6" s="62">
        <v>2.2599999999999999E-2</v>
      </c>
      <c r="BO6" s="62">
        <v>2.2599999999999999E-2</v>
      </c>
      <c r="BP6" s="62">
        <v>2.2599999999999999E-2</v>
      </c>
      <c r="BQ6" s="62">
        <v>2.2599999999999999E-2</v>
      </c>
      <c r="BR6" s="62">
        <v>2.2599999999999999E-2</v>
      </c>
      <c r="BS6" s="62">
        <v>2.2599999999999999E-2</v>
      </c>
      <c r="BT6" s="62">
        <v>2.2599999999999999E-2</v>
      </c>
      <c r="BU6" s="62">
        <v>2.2599999999999999E-2</v>
      </c>
      <c r="BV6" s="62">
        <v>2.2599999999999999E-2</v>
      </c>
      <c r="BW6" s="62">
        <v>2.2599999999999999E-2</v>
      </c>
      <c r="BX6" s="62">
        <v>2.2599999999999999E-2</v>
      </c>
      <c r="BY6" s="62">
        <v>2.2599999999999999E-2</v>
      </c>
      <c r="BZ6" s="62">
        <v>2.2599999999999999E-2</v>
      </c>
      <c r="CA6" s="62">
        <v>2.2599999999999999E-2</v>
      </c>
      <c r="CB6" s="62">
        <v>2.2599999999999999E-2</v>
      </c>
      <c r="CC6" s="62">
        <v>2.2599999999999999E-2</v>
      </c>
      <c r="CD6" s="62">
        <v>2.2599999999999999E-2</v>
      </c>
      <c r="CE6" s="62">
        <v>2.2599999999999999E-2</v>
      </c>
      <c r="CF6" s="62">
        <v>2.2599999999999999E-2</v>
      </c>
      <c r="CG6" s="62">
        <v>2.2599999999999999E-2</v>
      </c>
      <c r="CH6" s="62">
        <v>2.2599999999999999E-2</v>
      </c>
      <c r="CI6" s="62">
        <v>2.2599999999999999E-2</v>
      </c>
      <c r="CJ6" s="62">
        <v>2.2599999999999999E-2</v>
      </c>
      <c r="CK6" s="62">
        <v>2.2599999999999999E-2</v>
      </c>
      <c r="CL6" s="62">
        <v>2.2599999999999999E-2</v>
      </c>
      <c r="CM6" s="62">
        <v>2.2599999999999999E-2</v>
      </c>
      <c r="CN6" s="62">
        <v>2.2599999999999999E-2</v>
      </c>
      <c r="CO6" s="62">
        <v>2.2599999999999999E-2</v>
      </c>
      <c r="CP6" s="62">
        <v>2.2599999999999999E-2</v>
      </c>
      <c r="CQ6" s="62">
        <v>2.2599999999999999E-2</v>
      </c>
      <c r="CR6" s="62">
        <v>2.2599999999999999E-2</v>
      </c>
      <c r="CS6" s="62">
        <v>2.2599999999999999E-2</v>
      </c>
      <c r="CT6" s="62">
        <v>2.2599999999999999E-2</v>
      </c>
      <c r="CU6" s="62">
        <v>2.2599999999999999E-2</v>
      </c>
      <c r="CV6" s="62">
        <v>2.2599999999999999E-2</v>
      </c>
      <c r="CW6" s="62">
        <v>2.2599999999999999E-2</v>
      </c>
      <c r="CX6" s="65">
        <v>2.2599999999999999E-2</v>
      </c>
    </row>
    <row r="7" spans="1:102" x14ac:dyDescent="0.2">
      <c r="A7" s="66" t="s">
        <v>166</v>
      </c>
      <c r="B7" s="67">
        <v>0.47743942820505364</v>
      </c>
      <c r="C7" s="68">
        <v>0.49189978759694974</v>
      </c>
      <c r="D7" s="68">
        <v>0.47781788655681778</v>
      </c>
      <c r="E7" s="68">
        <v>0.49199772445474849</v>
      </c>
      <c r="F7" s="68">
        <v>0.49673650217581311</v>
      </c>
      <c r="G7" s="68">
        <v>0.49025401194604329</v>
      </c>
      <c r="H7" s="68">
        <v>0.51720229739943691</v>
      </c>
      <c r="I7" s="69">
        <v>0.55097991124978596</v>
      </c>
      <c r="J7" s="69">
        <v>0.54372172992674972</v>
      </c>
      <c r="K7" s="69">
        <v>0.49321301106310322</v>
      </c>
      <c r="L7" s="69">
        <v>0.49915826465381996</v>
      </c>
      <c r="M7" s="69">
        <v>0.48393864973733536</v>
      </c>
      <c r="N7" s="69">
        <v>0.54387473788199958</v>
      </c>
      <c r="O7" s="69">
        <v>0.49916275209515515</v>
      </c>
      <c r="P7" s="69">
        <v>0.48997601830850362</v>
      </c>
      <c r="Q7" s="69">
        <v>0.4807892845218521</v>
      </c>
      <c r="R7" s="69">
        <v>0.47160255073520058</v>
      </c>
      <c r="S7" s="69">
        <v>0.46241581694854905</v>
      </c>
      <c r="T7" s="69">
        <v>0.45322908316189753</v>
      </c>
      <c r="U7" s="69">
        <v>0.444042349375246</v>
      </c>
      <c r="V7" s="69">
        <v>0.43485561558859454</v>
      </c>
      <c r="W7" s="69">
        <v>0.42466746753886203</v>
      </c>
      <c r="X7" s="69">
        <v>0.41447931948912947</v>
      </c>
      <c r="Y7" s="69">
        <v>0.40429117143939691</v>
      </c>
      <c r="Z7" s="69">
        <v>0.39410302338966435</v>
      </c>
      <c r="AA7" s="69">
        <v>0.38391487533993185</v>
      </c>
      <c r="AB7" s="69">
        <v>0.37808352633462355</v>
      </c>
      <c r="AC7" s="69">
        <v>0.37225217732931531</v>
      </c>
      <c r="AD7" s="69">
        <v>0.36642082832400708</v>
      </c>
      <c r="AE7" s="69">
        <v>0.36058947931869878</v>
      </c>
      <c r="AF7" s="69">
        <v>0.35475813031339043</v>
      </c>
      <c r="AG7" s="70">
        <f>AF7</f>
        <v>0.35475813031339043</v>
      </c>
      <c r="AH7" s="70">
        <f t="shared" ref="AH7:AW8" si="0">AG7</f>
        <v>0.35475813031339043</v>
      </c>
      <c r="AI7" s="70">
        <f t="shared" si="0"/>
        <v>0.35475813031339043</v>
      </c>
      <c r="AJ7" s="70">
        <f t="shared" si="0"/>
        <v>0.35475813031339043</v>
      </c>
      <c r="AK7" s="70">
        <f t="shared" si="0"/>
        <v>0.35475813031339043</v>
      </c>
      <c r="AL7" s="70">
        <f t="shared" si="0"/>
        <v>0.35475813031339043</v>
      </c>
      <c r="AM7" s="70">
        <f t="shared" si="0"/>
        <v>0.35475813031339043</v>
      </c>
      <c r="AN7" s="70">
        <f t="shared" si="0"/>
        <v>0.35475813031339043</v>
      </c>
      <c r="AO7" s="70">
        <f t="shared" si="0"/>
        <v>0.35475813031339043</v>
      </c>
      <c r="AP7" s="70">
        <f t="shared" si="0"/>
        <v>0.35475813031339043</v>
      </c>
      <c r="AQ7" s="70">
        <f t="shared" si="0"/>
        <v>0.35475813031339043</v>
      </c>
      <c r="AR7" s="70">
        <f t="shared" si="0"/>
        <v>0.35475813031339043</v>
      </c>
      <c r="AS7" s="70">
        <f t="shared" si="0"/>
        <v>0.35475813031339043</v>
      </c>
      <c r="AT7" s="70">
        <f t="shared" si="0"/>
        <v>0.35475813031339043</v>
      </c>
      <c r="AU7" s="70">
        <f t="shared" si="0"/>
        <v>0.35475813031339043</v>
      </c>
      <c r="AV7" s="70">
        <f t="shared" si="0"/>
        <v>0.35475813031339043</v>
      </c>
      <c r="AW7" s="70">
        <f t="shared" si="0"/>
        <v>0.35475813031339043</v>
      </c>
      <c r="AX7" s="70">
        <f t="shared" ref="AX7:BM8" si="1">AW7</f>
        <v>0.35475813031339043</v>
      </c>
      <c r="AY7" s="70">
        <f t="shared" si="1"/>
        <v>0.35475813031339043</v>
      </c>
      <c r="AZ7" s="70">
        <f t="shared" si="1"/>
        <v>0.35475813031339043</v>
      </c>
      <c r="BA7" s="70">
        <f t="shared" si="1"/>
        <v>0.35475813031339043</v>
      </c>
      <c r="BB7" s="70">
        <f t="shared" si="1"/>
        <v>0.35475813031339043</v>
      </c>
      <c r="BC7" s="70">
        <f t="shared" si="1"/>
        <v>0.35475813031339043</v>
      </c>
      <c r="BD7" s="70">
        <f t="shared" si="1"/>
        <v>0.35475813031339043</v>
      </c>
      <c r="BE7" s="70">
        <f t="shared" si="1"/>
        <v>0.35475813031339043</v>
      </c>
      <c r="BF7" s="70">
        <f t="shared" si="1"/>
        <v>0.35475813031339043</v>
      </c>
      <c r="BG7" s="70">
        <f t="shared" si="1"/>
        <v>0.35475813031339043</v>
      </c>
      <c r="BH7" s="70">
        <f t="shared" si="1"/>
        <v>0.35475813031339043</v>
      </c>
      <c r="BI7" s="70">
        <f t="shared" si="1"/>
        <v>0.35475813031339043</v>
      </c>
      <c r="BJ7" s="70">
        <f t="shared" si="1"/>
        <v>0.35475813031339043</v>
      </c>
      <c r="BK7" s="70">
        <f t="shared" si="1"/>
        <v>0.35475813031339043</v>
      </c>
      <c r="BL7" s="70">
        <f t="shared" si="1"/>
        <v>0.35475813031339043</v>
      </c>
      <c r="BM7" s="70">
        <f t="shared" si="1"/>
        <v>0.35475813031339043</v>
      </c>
      <c r="BN7" s="70">
        <f t="shared" ref="BN7:CC8" si="2">BM7</f>
        <v>0.35475813031339043</v>
      </c>
      <c r="BO7" s="70">
        <f t="shared" si="2"/>
        <v>0.35475813031339043</v>
      </c>
      <c r="BP7" s="70">
        <f t="shared" si="2"/>
        <v>0.35475813031339043</v>
      </c>
      <c r="BQ7" s="70">
        <f t="shared" si="2"/>
        <v>0.35475813031339043</v>
      </c>
      <c r="BR7" s="70">
        <f t="shared" si="2"/>
        <v>0.35475813031339043</v>
      </c>
      <c r="BS7" s="70">
        <f t="shared" si="2"/>
        <v>0.35475813031339043</v>
      </c>
      <c r="BT7" s="70">
        <f t="shared" si="2"/>
        <v>0.35475813031339043</v>
      </c>
      <c r="BU7" s="70">
        <f t="shared" si="2"/>
        <v>0.35475813031339043</v>
      </c>
      <c r="BV7" s="70">
        <f t="shared" si="2"/>
        <v>0.35475813031339043</v>
      </c>
      <c r="BW7" s="70">
        <f t="shared" si="2"/>
        <v>0.35475813031339043</v>
      </c>
      <c r="BX7" s="70">
        <f t="shared" si="2"/>
        <v>0.35475813031339043</v>
      </c>
      <c r="BY7" s="70">
        <f t="shared" si="2"/>
        <v>0.35475813031339043</v>
      </c>
      <c r="BZ7" s="70">
        <f t="shared" si="2"/>
        <v>0.35475813031339043</v>
      </c>
      <c r="CA7" s="70">
        <f t="shared" si="2"/>
        <v>0.35475813031339043</v>
      </c>
      <c r="CB7" s="70">
        <f t="shared" si="2"/>
        <v>0.35475813031339043</v>
      </c>
      <c r="CC7" s="70">
        <f t="shared" si="2"/>
        <v>0.35475813031339043</v>
      </c>
      <c r="CD7" s="70">
        <f t="shared" ref="CD7:CS8" si="3">CC7</f>
        <v>0.35475813031339043</v>
      </c>
      <c r="CE7" s="70">
        <f t="shared" si="3"/>
        <v>0.35475813031339043</v>
      </c>
      <c r="CF7" s="70">
        <f t="shared" si="3"/>
        <v>0.35475813031339043</v>
      </c>
      <c r="CG7" s="70">
        <f t="shared" si="3"/>
        <v>0.35475813031339043</v>
      </c>
      <c r="CH7" s="70">
        <f t="shared" si="3"/>
        <v>0.35475813031339043</v>
      </c>
      <c r="CI7" s="70">
        <f t="shared" si="3"/>
        <v>0.35475813031339043</v>
      </c>
      <c r="CJ7" s="70">
        <f t="shared" si="3"/>
        <v>0.35475813031339043</v>
      </c>
      <c r="CK7" s="70">
        <f t="shared" si="3"/>
        <v>0.35475813031339043</v>
      </c>
      <c r="CL7" s="70">
        <f t="shared" si="3"/>
        <v>0.35475813031339043</v>
      </c>
      <c r="CM7" s="70">
        <f t="shared" si="3"/>
        <v>0.35475813031339043</v>
      </c>
      <c r="CN7" s="70">
        <f t="shared" si="3"/>
        <v>0.35475813031339043</v>
      </c>
      <c r="CO7" s="70">
        <f t="shared" si="3"/>
        <v>0.35475813031339043</v>
      </c>
      <c r="CP7" s="70">
        <f t="shared" si="3"/>
        <v>0.35475813031339043</v>
      </c>
      <c r="CQ7" s="70">
        <f t="shared" si="3"/>
        <v>0.35475813031339043</v>
      </c>
      <c r="CR7" s="70">
        <f t="shared" si="3"/>
        <v>0.35475813031339043</v>
      </c>
      <c r="CS7" s="70">
        <f t="shared" si="3"/>
        <v>0.35475813031339043</v>
      </c>
      <c r="CT7" s="70">
        <f t="shared" ref="CT7:CW8" si="4">CS7</f>
        <v>0.35475813031339043</v>
      </c>
      <c r="CU7" s="70">
        <f t="shared" si="4"/>
        <v>0.35475813031339043</v>
      </c>
      <c r="CV7" s="70">
        <f t="shared" si="4"/>
        <v>0.35475813031339043</v>
      </c>
      <c r="CW7" s="70">
        <f t="shared" si="4"/>
        <v>0.35475813031339043</v>
      </c>
      <c r="CX7" s="71">
        <f>CW7</f>
        <v>0.35475813031339043</v>
      </c>
    </row>
    <row r="8" spans="1:102" s="78" customFormat="1" x14ac:dyDescent="0.2">
      <c r="A8" s="72" t="s">
        <v>167</v>
      </c>
      <c r="B8" s="73">
        <v>0.47743942820505364</v>
      </c>
      <c r="C8" s="74">
        <v>0.49189978759694974</v>
      </c>
      <c r="D8" s="74">
        <v>0.47781788655681778</v>
      </c>
      <c r="E8" s="74">
        <v>0.49199772445474849</v>
      </c>
      <c r="F8" s="74">
        <v>0.49673650217581311</v>
      </c>
      <c r="G8" s="74">
        <v>0.49025401194604329</v>
      </c>
      <c r="H8" s="74">
        <v>0.51720229739943691</v>
      </c>
      <c r="I8" s="75">
        <v>0.55097991124978596</v>
      </c>
      <c r="J8" s="75">
        <v>0.54372172992674972</v>
      </c>
      <c r="K8" s="75">
        <v>0.49321301106310322</v>
      </c>
      <c r="L8" s="75">
        <v>0.49915826465381996</v>
      </c>
      <c r="M8" s="75">
        <v>0.48393864973733536</v>
      </c>
      <c r="N8" s="75">
        <v>0.54387473788199958</v>
      </c>
      <c r="O8" s="75">
        <v>0.49916275209515515</v>
      </c>
      <c r="P8" s="75">
        <v>0.46784361738691899</v>
      </c>
      <c r="Q8" s="75">
        <v>0.43652448267868282</v>
      </c>
      <c r="R8" s="75">
        <v>0.40520534797044666</v>
      </c>
      <c r="S8" s="75">
        <v>0.3738862132622105</v>
      </c>
      <c r="T8" s="75">
        <v>0.34256707855397434</v>
      </c>
      <c r="U8" s="75">
        <v>0.31124794384573817</v>
      </c>
      <c r="V8" s="75">
        <v>0.2799288091375019</v>
      </c>
      <c r="W8" s="75">
        <v>0.24292468175936824</v>
      </c>
      <c r="X8" s="75">
        <v>0.20592055438123458</v>
      </c>
      <c r="Y8" s="75">
        <v>0.16891642700310092</v>
      </c>
      <c r="Z8" s="75">
        <v>0.13191229962496726</v>
      </c>
      <c r="AA8" s="75">
        <v>9.4908172246833664E-2</v>
      </c>
      <c r="AB8" s="75">
        <v>8.6741950525010492E-2</v>
      </c>
      <c r="AC8" s="75">
        <v>7.8575728803187334E-2</v>
      </c>
      <c r="AD8" s="75">
        <v>7.0409507081364162E-2</v>
      </c>
      <c r="AE8" s="75">
        <v>6.2243285359541003E-2</v>
      </c>
      <c r="AF8" s="75">
        <v>5.4077063637717866E-2</v>
      </c>
      <c r="AG8" s="76">
        <f>AF8</f>
        <v>5.4077063637717866E-2</v>
      </c>
      <c r="AH8" s="76">
        <f t="shared" si="0"/>
        <v>5.4077063637717866E-2</v>
      </c>
      <c r="AI8" s="76">
        <f t="shared" si="0"/>
        <v>5.4077063637717866E-2</v>
      </c>
      <c r="AJ8" s="76">
        <f t="shared" si="0"/>
        <v>5.4077063637717866E-2</v>
      </c>
      <c r="AK8" s="76">
        <f t="shared" si="0"/>
        <v>5.4077063637717866E-2</v>
      </c>
      <c r="AL8" s="76">
        <f t="shared" si="0"/>
        <v>5.4077063637717866E-2</v>
      </c>
      <c r="AM8" s="76">
        <f t="shared" si="0"/>
        <v>5.4077063637717866E-2</v>
      </c>
      <c r="AN8" s="76">
        <f t="shared" si="0"/>
        <v>5.4077063637717866E-2</v>
      </c>
      <c r="AO8" s="76">
        <f t="shared" si="0"/>
        <v>5.4077063637717866E-2</v>
      </c>
      <c r="AP8" s="76">
        <f t="shared" si="0"/>
        <v>5.4077063637717866E-2</v>
      </c>
      <c r="AQ8" s="76">
        <f t="shared" si="0"/>
        <v>5.4077063637717866E-2</v>
      </c>
      <c r="AR8" s="76">
        <f t="shared" si="0"/>
        <v>5.4077063637717866E-2</v>
      </c>
      <c r="AS8" s="76">
        <f t="shared" si="0"/>
        <v>5.4077063637717866E-2</v>
      </c>
      <c r="AT8" s="76">
        <f t="shared" si="0"/>
        <v>5.4077063637717866E-2</v>
      </c>
      <c r="AU8" s="76">
        <f t="shared" si="0"/>
        <v>5.4077063637717866E-2</v>
      </c>
      <c r="AV8" s="76">
        <f t="shared" si="0"/>
        <v>5.4077063637717866E-2</v>
      </c>
      <c r="AW8" s="76">
        <f t="shared" si="0"/>
        <v>5.4077063637717866E-2</v>
      </c>
      <c r="AX8" s="76">
        <f t="shared" si="1"/>
        <v>5.4077063637717866E-2</v>
      </c>
      <c r="AY8" s="76">
        <f t="shared" si="1"/>
        <v>5.4077063637717866E-2</v>
      </c>
      <c r="AZ8" s="76">
        <f t="shared" si="1"/>
        <v>5.4077063637717866E-2</v>
      </c>
      <c r="BA8" s="76">
        <f t="shared" si="1"/>
        <v>5.4077063637717866E-2</v>
      </c>
      <c r="BB8" s="76">
        <f t="shared" si="1"/>
        <v>5.4077063637717866E-2</v>
      </c>
      <c r="BC8" s="76">
        <f t="shared" si="1"/>
        <v>5.4077063637717866E-2</v>
      </c>
      <c r="BD8" s="76">
        <f t="shared" si="1"/>
        <v>5.4077063637717866E-2</v>
      </c>
      <c r="BE8" s="76">
        <f t="shared" si="1"/>
        <v>5.4077063637717866E-2</v>
      </c>
      <c r="BF8" s="76">
        <f t="shared" si="1"/>
        <v>5.4077063637717866E-2</v>
      </c>
      <c r="BG8" s="76">
        <f t="shared" si="1"/>
        <v>5.4077063637717866E-2</v>
      </c>
      <c r="BH8" s="76">
        <f t="shared" si="1"/>
        <v>5.4077063637717866E-2</v>
      </c>
      <c r="BI8" s="76">
        <f t="shared" si="1"/>
        <v>5.4077063637717866E-2</v>
      </c>
      <c r="BJ8" s="76">
        <f t="shared" si="1"/>
        <v>5.4077063637717866E-2</v>
      </c>
      <c r="BK8" s="76">
        <f t="shared" si="1"/>
        <v>5.4077063637717866E-2</v>
      </c>
      <c r="BL8" s="76">
        <f t="shared" si="1"/>
        <v>5.4077063637717866E-2</v>
      </c>
      <c r="BM8" s="76">
        <f t="shared" si="1"/>
        <v>5.4077063637717866E-2</v>
      </c>
      <c r="BN8" s="76">
        <f t="shared" si="2"/>
        <v>5.4077063637717866E-2</v>
      </c>
      <c r="BO8" s="76">
        <f t="shared" si="2"/>
        <v>5.4077063637717866E-2</v>
      </c>
      <c r="BP8" s="76">
        <f t="shared" si="2"/>
        <v>5.4077063637717866E-2</v>
      </c>
      <c r="BQ8" s="76">
        <f t="shared" si="2"/>
        <v>5.4077063637717866E-2</v>
      </c>
      <c r="BR8" s="76">
        <f t="shared" si="2"/>
        <v>5.4077063637717866E-2</v>
      </c>
      <c r="BS8" s="76">
        <f t="shared" si="2"/>
        <v>5.4077063637717866E-2</v>
      </c>
      <c r="BT8" s="76">
        <f t="shared" si="2"/>
        <v>5.4077063637717866E-2</v>
      </c>
      <c r="BU8" s="76">
        <f t="shared" si="2"/>
        <v>5.4077063637717866E-2</v>
      </c>
      <c r="BV8" s="76">
        <f t="shared" si="2"/>
        <v>5.4077063637717866E-2</v>
      </c>
      <c r="BW8" s="76">
        <f t="shared" si="2"/>
        <v>5.4077063637717866E-2</v>
      </c>
      <c r="BX8" s="76">
        <f t="shared" si="2"/>
        <v>5.4077063637717866E-2</v>
      </c>
      <c r="BY8" s="76">
        <f t="shared" si="2"/>
        <v>5.4077063637717866E-2</v>
      </c>
      <c r="BZ8" s="76">
        <f t="shared" si="2"/>
        <v>5.4077063637717866E-2</v>
      </c>
      <c r="CA8" s="76">
        <f t="shared" si="2"/>
        <v>5.4077063637717866E-2</v>
      </c>
      <c r="CB8" s="76">
        <f t="shared" si="2"/>
        <v>5.4077063637717866E-2</v>
      </c>
      <c r="CC8" s="76">
        <f t="shared" si="2"/>
        <v>5.4077063637717866E-2</v>
      </c>
      <c r="CD8" s="76">
        <f t="shared" si="3"/>
        <v>5.4077063637717866E-2</v>
      </c>
      <c r="CE8" s="76">
        <f t="shared" si="3"/>
        <v>5.4077063637717866E-2</v>
      </c>
      <c r="CF8" s="76">
        <f t="shared" si="3"/>
        <v>5.4077063637717866E-2</v>
      </c>
      <c r="CG8" s="76">
        <f t="shared" si="3"/>
        <v>5.4077063637717866E-2</v>
      </c>
      <c r="CH8" s="76">
        <f t="shared" si="3"/>
        <v>5.4077063637717866E-2</v>
      </c>
      <c r="CI8" s="76">
        <f t="shared" si="3"/>
        <v>5.4077063637717866E-2</v>
      </c>
      <c r="CJ8" s="76">
        <f t="shared" si="3"/>
        <v>5.4077063637717866E-2</v>
      </c>
      <c r="CK8" s="76">
        <f t="shared" si="3"/>
        <v>5.4077063637717866E-2</v>
      </c>
      <c r="CL8" s="76">
        <f t="shared" si="3"/>
        <v>5.4077063637717866E-2</v>
      </c>
      <c r="CM8" s="76">
        <f t="shared" si="3"/>
        <v>5.4077063637717866E-2</v>
      </c>
      <c r="CN8" s="76">
        <f t="shared" si="3"/>
        <v>5.4077063637717866E-2</v>
      </c>
      <c r="CO8" s="76">
        <f t="shared" si="3"/>
        <v>5.4077063637717866E-2</v>
      </c>
      <c r="CP8" s="76">
        <f t="shared" si="3"/>
        <v>5.4077063637717866E-2</v>
      </c>
      <c r="CQ8" s="76">
        <f t="shared" si="3"/>
        <v>5.4077063637717866E-2</v>
      </c>
      <c r="CR8" s="76">
        <f t="shared" si="3"/>
        <v>5.4077063637717866E-2</v>
      </c>
      <c r="CS8" s="76">
        <f t="shared" si="3"/>
        <v>5.4077063637717866E-2</v>
      </c>
      <c r="CT8" s="76">
        <f t="shared" si="4"/>
        <v>5.4077063637717866E-2</v>
      </c>
      <c r="CU8" s="76">
        <f t="shared" si="4"/>
        <v>5.4077063637717866E-2</v>
      </c>
      <c r="CV8" s="76">
        <f t="shared" si="4"/>
        <v>5.4077063637717866E-2</v>
      </c>
      <c r="CW8" s="76">
        <f t="shared" si="4"/>
        <v>5.4077063637717866E-2</v>
      </c>
      <c r="CX8" s="77">
        <f>CW8</f>
        <v>5.4077063637717866E-2</v>
      </c>
    </row>
    <row r="9" spans="1:102" x14ac:dyDescent="0.2">
      <c r="A9" s="79" t="s">
        <v>232</v>
      </c>
      <c r="B9" s="8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2"/>
    </row>
    <row r="10" spans="1:102" x14ac:dyDescent="0.2">
      <c r="A10" s="83" t="s">
        <v>84</v>
      </c>
      <c r="B10" s="84">
        <f t="shared" ref="B10:I11" si="5">TREND($J10:$V10,$J$5:$V$5,B$5)</f>
        <v>2.4470379604044155</v>
      </c>
      <c r="C10" s="85">
        <f t="shared" si="5"/>
        <v>2.4261023358131624</v>
      </c>
      <c r="D10" s="85">
        <f t="shared" si="5"/>
        <v>2.4051667112219093</v>
      </c>
      <c r="E10" s="85">
        <f t="shared" si="5"/>
        <v>2.3842310866306633</v>
      </c>
      <c r="F10" s="85">
        <f t="shared" si="5"/>
        <v>2.3632954620394102</v>
      </c>
      <c r="G10" s="85">
        <f t="shared" si="5"/>
        <v>2.3423598374481571</v>
      </c>
      <c r="H10" s="85">
        <f t="shared" si="5"/>
        <v>2.321424212856904</v>
      </c>
      <c r="I10" s="85">
        <f t="shared" si="5"/>
        <v>2.3004885882656581</v>
      </c>
      <c r="J10" s="63">
        <v>2.2820833778555962</v>
      </c>
      <c r="K10" s="63">
        <v>2.2695500309720589</v>
      </c>
      <c r="L10" s="63">
        <v>2.2326710207309008</v>
      </c>
      <c r="M10" s="63">
        <v>2.21249275114512</v>
      </c>
      <c r="N10" s="63">
        <v>2.1923144815593396</v>
      </c>
      <c r="O10" s="63">
        <v>2.1721362119735592</v>
      </c>
      <c r="P10" s="63">
        <v>2.1519579423877788</v>
      </c>
      <c r="Q10" s="63">
        <v>2.1317796728019984</v>
      </c>
      <c r="R10" s="63">
        <v>2.111601403216218</v>
      </c>
      <c r="S10" s="63">
        <v>2.0914231336304372</v>
      </c>
      <c r="T10" s="63">
        <v>2.0712448640446572</v>
      </c>
      <c r="U10" s="63">
        <v>2.0510665944588768</v>
      </c>
      <c r="V10" s="63">
        <v>2.0308883248730965</v>
      </c>
      <c r="W10" s="63">
        <v>2.0308883248730965</v>
      </c>
      <c r="X10" s="63">
        <v>2.0308883248730965</v>
      </c>
      <c r="Y10" s="63">
        <v>2.0308883248730965</v>
      </c>
      <c r="Z10" s="63">
        <v>2.0308883248730965</v>
      </c>
      <c r="AA10" s="63">
        <v>2.0308883248730965</v>
      </c>
      <c r="AB10" s="63">
        <v>2.0308883248730965</v>
      </c>
      <c r="AC10" s="63">
        <v>2.0308883248730965</v>
      </c>
      <c r="AD10" s="63">
        <v>2.0308883248730965</v>
      </c>
      <c r="AE10" s="63">
        <v>2.0308883248730965</v>
      </c>
      <c r="AF10" s="63">
        <v>2.0308883248730965</v>
      </c>
      <c r="AG10" s="63">
        <v>2.0308883248730965</v>
      </c>
      <c r="AH10" s="63">
        <v>2.0308883248730965</v>
      </c>
      <c r="AI10" s="63">
        <v>2.0308883248730965</v>
      </c>
      <c r="AJ10" s="63">
        <v>2.0308883248730965</v>
      </c>
      <c r="AK10" s="63">
        <v>2.0308883248730965</v>
      </c>
      <c r="AL10" s="63">
        <v>2.0308883248730965</v>
      </c>
      <c r="AM10" s="63">
        <v>2.0308883248730965</v>
      </c>
      <c r="AN10" s="63">
        <v>2.0308883248730965</v>
      </c>
      <c r="AO10" s="63">
        <v>2.0308883248730965</v>
      </c>
      <c r="AP10" s="63">
        <v>2.0308883248730965</v>
      </c>
      <c r="AQ10" s="63">
        <v>2.0308883248730965</v>
      </c>
      <c r="AR10" s="63">
        <v>2.0308883248730965</v>
      </c>
      <c r="AS10" s="63">
        <v>2.0308883248730965</v>
      </c>
      <c r="AT10" s="63">
        <v>2.0308883248730965</v>
      </c>
      <c r="AU10" s="63">
        <v>2.0308883248730965</v>
      </c>
      <c r="AV10" s="63">
        <v>2.0308883248730965</v>
      </c>
      <c r="AW10" s="63">
        <v>2.0308883248730965</v>
      </c>
      <c r="AX10" s="63">
        <v>2.0308883248730965</v>
      </c>
      <c r="AY10" s="63">
        <v>2.0308883248730965</v>
      </c>
      <c r="AZ10" s="63">
        <v>2.0308883248730965</v>
      </c>
      <c r="BA10" s="63">
        <v>2.0308883248730965</v>
      </c>
      <c r="BB10" s="63">
        <v>2.0308883248730965</v>
      </c>
      <c r="BC10" s="63">
        <v>2.0308883248730965</v>
      </c>
      <c r="BD10" s="63">
        <v>2.0308883248730965</v>
      </c>
      <c r="BE10" s="63">
        <v>2.0308883248730965</v>
      </c>
      <c r="BF10" s="63">
        <v>2.0308883248730965</v>
      </c>
      <c r="BG10" s="63">
        <v>2.0308883248730965</v>
      </c>
      <c r="BH10" s="63">
        <v>2.0308883248730965</v>
      </c>
      <c r="BI10" s="63">
        <v>2.0308883248730965</v>
      </c>
      <c r="BJ10" s="63">
        <v>2.0308883248730965</v>
      </c>
      <c r="BK10" s="63">
        <v>2.0308883248730965</v>
      </c>
      <c r="BL10" s="63">
        <v>2.0308883248730965</v>
      </c>
      <c r="BM10" s="63">
        <v>2.0308883248730965</v>
      </c>
      <c r="BN10" s="63">
        <v>2.0308883248730965</v>
      </c>
      <c r="BO10" s="63">
        <v>2.0308883248730965</v>
      </c>
      <c r="BP10" s="63">
        <v>2.0308883248730965</v>
      </c>
      <c r="BQ10" s="63">
        <v>2.0308883248730965</v>
      </c>
      <c r="BR10" s="63">
        <v>2.0308883248730965</v>
      </c>
      <c r="BS10" s="63">
        <v>2.0308883248730965</v>
      </c>
      <c r="BT10" s="63">
        <v>2.0308883248730965</v>
      </c>
      <c r="BU10" s="63">
        <v>2.0308883248730965</v>
      </c>
      <c r="BV10" s="63">
        <v>2.0308883248730965</v>
      </c>
      <c r="BW10" s="63">
        <v>2.0308883248730965</v>
      </c>
      <c r="BX10" s="63">
        <v>2.0308883248730965</v>
      </c>
      <c r="BY10" s="63">
        <v>2.0308883248730965</v>
      </c>
      <c r="BZ10" s="63">
        <v>2.0308883248730965</v>
      </c>
      <c r="CA10" s="63">
        <v>2.0308883248730965</v>
      </c>
      <c r="CB10" s="63">
        <v>2.0308883248730965</v>
      </c>
      <c r="CC10" s="63">
        <v>2.0308883248730965</v>
      </c>
      <c r="CD10" s="63">
        <v>2.0308883248730965</v>
      </c>
      <c r="CE10" s="63">
        <v>2.0308883248730965</v>
      </c>
      <c r="CF10" s="63">
        <v>2.0308883248730965</v>
      </c>
      <c r="CG10" s="63">
        <v>2.0308883248730965</v>
      </c>
      <c r="CH10" s="63">
        <v>2.0308883248730965</v>
      </c>
      <c r="CI10" s="63">
        <v>2.0308883248730965</v>
      </c>
      <c r="CJ10" s="63">
        <v>2.0308883248730965</v>
      </c>
      <c r="CK10" s="63">
        <v>2.0308883248730965</v>
      </c>
      <c r="CL10" s="63">
        <v>2.0308883248730965</v>
      </c>
      <c r="CM10" s="63">
        <v>2.0308883248730965</v>
      </c>
      <c r="CN10" s="63">
        <v>2.0308883248730965</v>
      </c>
      <c r="CO10" s="63">
        <v>2.0308883248730965</v>
      </c>
      <c r="CP10" s="63">
        <v>2.0308883248730965</v>
      </c>
      <c r="CQ10" s="63">
        <v>2.0308883248730965</v>
      </c>
      <c r="CR10" s="63">
        <v>2.0308883248730965</v>
      </c>
      <c r="CS10" s="63">
        <v>2.0308883248730965</v>
      </c>
      <c r="CT10" s="63">
        <v>2.0308883248730965</v>
      </c>
      <c r="CU10" s="63">
        <v>2.0308883248730965</v>
      </c>
      <c r="CV10" s="63">
        <v>2.0308883248730965</v>
      </c>
      <c r="CW10" s="63">
        <v>2.0308883248730965</v>
      </c>
      <c r="CX10" s="86">
        <v>2.0308883248730965</v>
      </c>
    </row>
    <row r="11" spans="1:102" x14ac:dyDescent="0.2">
      <c r="A11" s="87" t="s">
        <v>48</v>
      </c>
      <c r="B11" s="88">
        <f t="shared" si="5"/>
        <v>2.641118612915843</v>
      </c>
      <c r="C11" s="89">
        <f t="shared" si="5"/>
        <v>2.6297546329737997</v>
      </c>
      <c r="D11" s="89">
        <f t="shared" si="5"/>
        <v>2.61839065303176</v>
      </c>
      <c r="E11" s="89">
        <f t="shared" si="5"/>
        <v>2.6070266730897202</v>
      </c>
      <c r="F11" s="89">
        <f t="shared" si="5"/>
        <v>2.5956626931476769</v>
      </c>
      <c r="G11" s="89">
        <f t="shared" si="5"/>
        <v>2.5842987132056372</v>
      </c>
      <c r="H11" s="89">
        <f t="shared" si="5"/>
        <v>2.5729347332635939</v>
      </c>
      <c r="I11" s="89">
        <f t="shared" si="5"/>
        <v>2.5615707533215542</v>
      </c>
      <c r="J11" s="90">
        <v>2.5479382370295642</v>
      </c>
      <c r="K11" s="90">
        <v>2.5291443089806123</v>
      </c>
      <c r="L11" s="90">
        <v>2.5319335727138128</v>
      </c>
      <c r="M11" s="90">
        <v>2.5198962231245825</v>
      </c>
      <c r="N11" s="90">
        <v>2.5078588735353518</v>
      </c>
      <c r="O11" s="90">
        <v>2.4958215239461214</v>
      </c>
      <c r="P11" s="90">
        <v>2.4837841743568916</v>
      </c>
      <c r="Q11" s="90">
        <v>2.4717468247676613</v>
      </c>
      <c r="R11" s="90">
        <v>2.459709475178431</v>
      </c>
      <c r="S11" s="90">
        <v>2.4476721255892007</v>
      </c>
      <c r="T11" s="90">
        <v>2.4356347759999708</v>
      </c>
      <c r="U11" s="90">
        <v>2.4235974264107405</v>
      </c>
      <c r="V11" s="90">
        <v>2.4115600768215097</v>
      </c>
      <c r="W11" s="90">
        <v>2.4115600768215097</v>
      </c>
      <c r="X11" s="90">
        <v>2.4115600768215097</v>
      </c>
      <c r="Y11" s="90">
        <v>2.4115600768215097</v>
      </c>
      <c r="Z11" s="90">
        <v>2.4115600768215097</v>
      </c>
      <c r="AA11" s="90">
        <v>2.4115600768215097</v>
      </c>
      <c r="AB11" s="90">
        <v>2.4115600768215097</v>
      </c>
      <c r="AC11" s="90">
        <v>2.4115600768215097</v>
      </c>
      <c r="AD11" s="90">
        <v>2.4115600768215097</v>
      </c>
      <c r="AE11" s="90">
        <v>2.4115600768215097</v>
      </c>
      <c r="AF11" s="90">
        <v>2.4115600768215097</v>
      </c>
      <c r="AG11" s="90">
        <v>2.4115600768215097</v>
      </c>
      <c r="AH11" s="90">
        <v>2.4115600768215097</v>
      </c>
      <c r="AI11" s="90">
        <v>2.4115600768215097</v>
      </c>
      <c r="AJ11" s="90">
        <v>2.4115600768215097</v>
      </c>
      <c r="AK11" s="90">
        <v>2.4115600768215097</v>
      </c>
      <c r="AL11" s="90">
        <v>2.4115600768215097</v>
      </c>
      <c r="AM11" s="90">
        <v>2.4115600768215097</v>
      </c>
      <c r="AN11" s="90">
        <v>2.4115600768215097</v>
      </c>
      <c r="AO11" s="90">
        <v>2.4115600768215097</v>
      </c>
      <c r="AP11" s="90">
        <v>2.4115600768215097</v>
      </c>
      <c r="AQ11" s="90">
        <v>2.4115600768215097</v>
      </c>
      <c r="AR11" s="90">
        <v>2.4115600768215097</v>
      </c>
      <c r="AS11" s="90">
        <v>2.4115600768215097</v>
      </c>
      <c r="AT11" s="90">
        <v>2.4115600768215097</v>
      </c>
      <c r="AU11" s="90">
        <v>2.4115600768215097</v>
      </c>
      <c r="AV11" s="90">
        <v>2.4115600768215097</v>
      </c>
      <c r="AW11" s="90">
        <v>2.4115600768215097</v>
      </c>
      <c r="AX11" s="90">
        <v>2.4115600768215097</v>
      </c>
      <c r="AY11" s="90">
        <v>2.4115600768215097</v>
      </c>
      <c r="AZ11" s="90">
        <v>2.4115600768215097</v>
      </c>
      <c r="BA11" s="90">
        <v>2.4115600768215097</v>
      </c>
      <c r="BB11" s="90">
        <v>2.4115600768215097</v>
      </c>
      <c r="BC11" s="90">
        <v>2.4115600768215097</v>
      </c>
      <c r="BD11" s="90">
        <v>2.4115600768215097</v>
      </c>
      <c r="BE11" s="90">
        <v>2.4115600768215097</v>
      </c>
      <c r="BF11" s="90">
        <v>2.4115600768215097</v>
      </c>
      <c r="BG11" s="90">
        <v>2.4115600768215097</v>
      </c>
      <c r="BH11" s="90">
        <v>2.4115600768215097</v>
      </c>
      <c r="BI11" s="90">
        <v>2.4115600768215097</v>
      </c>
      <c r="BJ11" s="90">
        <v>2.4115600768215097</v>
      </c>
      <c r="BK11" s="90">
        <v>2.4115600768215097</v>
      </c>
      <c r="BL11" s="90">
        <v>2.4115600768215097</v>
      </c>
      <c r="BM11" s="90">
        <v>2.4115600768215097</v>
      </c>
      <c r="BN11" s="90">
        <v>2.4115600768215097</v>
      </c>
      <c r="BO11" s="90">
        <v>2.4115600768215097</v>
      </c>
      <c r="BP11" s="90">
        <v>2.4115600768215097</v>
      </c>
      <c r="BQ11" s="90">
        <v>2.4115600768215097</v>
      </c>
      <c r="BR11" s="90">
        <v>2.4115600768215097</v>
      </c>
      <c r="BS11" s="90">
        <v>2.4115600768215097</v>
      </c>
      <c r="BT11" s="90">
        <v>2.4115600768215097</v>
      </c>
      <c r="BU11" s="90">
        <v>2.4115600768215097</v>
      </c>
      <c r="BV11" s="90">
        <v>2.4115600768215097</v>
      </c>
      <c r="BW11" s="90">
        <v>2.4115600768215097</v>
      </c>
      <c r="BX11" s="90">
        <v>2.4115600768215097</v>
      </c>
      <c r="BY11" s="90">
        <v>2.4115600768215097</v>
      </c>
      <c r="BZ11" s="90">
        <v>2.4115600768215097</v>
      </c>
      <c r="CA11" s="90">
        <v>2.4115600768215097</v>
      </c>
      <c r="CB11" s="90">
        <v>2.4115600768215097</v>
      </c>
      <c r="CC11" s="90">
        <v>2.4115600768215097</v>
      </c>
      <c r="CD11" s="90">
        <v>2.4115600768215097</v>
      </c>
      <c r="CE11" s="90">
        <v>2.4115600768215097</v>
      </c>
      <c r="CF11" s="90">
        <v>2.4115600768215097</v>
      </c>
      <c r="CG11" s="90">
        <v>2.4115600768215097</v>
      </c>
      <c r="CH11" s="90">
        <v>2.4115600768215097</v>
      </c>
      <c r="CI11" s="90">
        <v>2.4115600768215097</v>
      </c>
      <c r="CJ11" s="90">
        <v>2.4115600768215097</v>
      </c>
      <c r="CK11" s="90">
        <v>2.4115600768215097</v>
      </c>
      <c r="CL11" s="90">
        <v>2.4115600768215097</v>
      </c>
      <c r="CM11" s="90">
        <v>2.4115600768215097</v>
      </c>
      <c r="CN11" s="90">
        <v>2.4115600768215097</v>
      </c>
      <c r="CO11" s="90">
        <v>2.4115600768215097</v>
      </c>
      <c r="CP11" s="90">
        <v>2.4115600768215097</v>
      </c>
      <c r="CQ11" s="90">
        <v>2.4115600768215097</v>
      </c>
      <c r="CR11" s="90">
        <v>2.4115600768215097</v>
      </c>
      <c r="CS11" s="90">
        <v>2.4115600768215097</v>
      </c>
      <c r="CT11" s="90">
        <v>2.4115600768215097</v>
      </c>
      <c r="CU11" s="90">
        <v>2.4115600768215097</v>
      </c>
      <c r="CV11" s="90">
        <v>2.4115600768215097</v>
      </c>
      <c r="CW11" s="90">
        <v>2.4115600768215097</v>
      </c>
      <c r="CX11" s="91">
        <v>2.4115600768215097</v>
      </c>
    </row>
    <row r="15" spans="1:102" x14ac:dyDescent="0.2">
      <c r="A15" s="160" t="s">
        <v>168</v>
      </c>
      <c r="B15" s="161"/>
      <c r="C15" s="162"/>
    </row>
    <row r="16" spans="1:102" ht="28" x14ac:dyDescent="0.2">
      <c r="A16" s="96" t="s">
        <v>169</v>
      </c>
      <c r="B16" s="97" t="s">
        <v>170</v>
      </c>
      <c r="C16" s="98" t="s">
        <v>233</v>
      </c>
    </row>
    <row r="17" spans="1:16" x14ac:dyDescent="0.2">
      <c r="A17" s="83" t="s">
        <v>171</v>
      </c>
      <c r="B17" s="99" t="s">
        <v>172</v>
      </c>
      <c r="C17" s="100">
        <v>3149.7</v>
      </c>
      <c r="N17" s="163" t="s">
        <v>173</v>
      </c>
      <c r="O17" s="164"/>
      <c r="P17" s="165"/>
    </row>
    <row r="18" spans="1:16" x14ac:dyDescent="0.2">
      <c r="A18" s="101"/>
      <c r="B18" s="93" t="s">
        <v>174</v>
      </c>
      <c r="C18" s="102">
        <v>0.24562</v>
      </c>
      <c r="N18" s="166" t="s">
        <v>175</v>
      </c>
      <c r="O18" s="103" t="s">
        <v>84</v>
      </c>
      <c r="P18" s="104">
        <v>34</v>
      </c>
    </row>
    <row r="19" spans="1:16" x14ac:dyDescent="0.2">
      <c r="A19" s="87"/>
      <c r="B19" s="94" t="s">
        <v>176</v>
      </c>
      <c r="C19" s="105">
        <v>2.5299</v>
      </c>
      <c r="N19" s="167"/>
      <c r="O19" s="106" t="s">
        <v>48</v>
      </c>
      <c r="P19" s="107">
        <v>38.6</v>
      </c>
    </row>
    <row r="20" spans="1:16" x14ac:dyDescent="0.2">
      <c r="A20" s="83" t="s">
        <v>177</v>
      </c>
      <c r="B20" s="99" t="s">
        <v>174</v>
      </c>
      <c r="C20" s="65">
        <v>0.18321999999999999</v>
      </c>
      <c r="N20" s="168" t="s">
        <v>178</v>
      </c>
      <c r="O20" s="169"/>
      <c r="P20" s="107">
        <v>0.27777800000000002</v>
      </c>
    </row>
    <row r="21" spans="1:16" x14ac:dyDescent="0.2">
      <c r="A21" s="87"/>
      <c r="B21" s="94" t="s">
        <v>179</v>
      </c>
      <c r="C21" s="105">
        <v>5.3696999999999999</v>
      </c>
      <c r="N21" s="168" t="s">
        <v>180</v>
      </c>
      <c r="O21" s="169"/>
      <c r="P21" s="107">
        <f>P20*1000</f>
        <v>277.77800000000002</v>
      </c>
    </row>
    <row r="22" spans="1:16" x14ac:dyDescent="0.2">
      <c r="A22" s="83" t="s">
        <v>181</v>
      </c>
      <c r="B22" s="99" t="s">
        <v>172</v>
      </c>
      <c r="C22" s="108">
        <v>3190</v>
      </c>
      <c r="N22" s="168" t="s">
        <v>182</v>
      </c>
      <c r="O22" s="169"/>
      <c r="P22" s="107">
        <v>11.63</v>
      </c>
    </row>
    <row r="23" spans="1:16" x14ac:dyDescent="0.2">
      <c r="A23" s="101"/>
      <c r="B23" s="93" t="s">
        <v>174</v>
      </c>
      <c r="C23" s="102">
        <v>0.25191000000000002</v>
      </c>
      <c r="N23" s="158" t="s">
        <v>183</v>
      </c>
      <c r="O23" s="159"/>
      <c r="P23" s="109">
        <v>41.87</v>
      </c>
    </row>
    <row r="24" spans="1:16" x14ac:dyDescent="0.2">
      <c r="A24" s="101"/>
      <c r="B24" s="93" t="s">
        <v>176</v>
      </c>
      <c r="C24" s="102">
        <v>2.7667000000000002</v>
      </c>
      <c r="N24" s="94" t="s">
        <v>184</v>
      </c>
      <c r="O24" s="95" t="s">
        <v>185</v>
      </c>
      <c r="P24" s="110">
        <f>C19/C18</f>
        <v>10.300056998615748</v>
      </c>
    </row>
    <row r="25" spans="1:16" x14ac:dyDescent="0.2">
      <c r="A25" s="83" t="s">
        <v>186</v>
      </c>
      <c r="B25" s="99" t="s">
        <v>172</v>
      </c>
      <c r="C25" s="100">
        <v>3212.5</v>
      </c>
    </row>
    <row r="26" spans="1:16" x14ac:dyDescent="0.2">
      <c r="A26" s="87"/>
      <c r="B26" s="94" t="s">
        <v>174</v>
      </c>
      <c r="C26" s="105">
        <v>0.26612999999999998</v>
      </c>
    </row>
    <row r="27" spans="1:16" x14ac:dyDescent="0.2">
      <c r="A27" s="83" t="s">
        <v>187</v>
      </c>
      <c r="B27" s="99" t="s">
        <v>172</v>
      </c>
      <c r="C27" s="100">
        <v>2177.4</v>
      </c>
    </row>
    <row r="28" spans="1:16" x14ac:dyDescent="0.2">
      <c r="A28" s="87"/>
      <c r="B28" s="94" t="s">
        <v>174</v>
      </c>
      <c r="C28" s="105">
        <v>0.30382999999999999</v>
      </c>
    </row>
    <row r="29" spans="1:16" x14ac:dyDescent="0.2">
      <c r="A29" s="83" t="s">
        <v>188</v>
      </c>
      <c r="B29" s="99" t="s">
        <v>172</v>
      </c>
      <c r="C29" s="100">
        <v>2506.3000000000002</v>
      </c>
    </row>
    <row r="30" spans="1:16" x14ac:dyDescent="0.2">
      <c r="A30" s="87"/>
      <c r="B30" s="94" t="s">
        <v>174</v>
      </c>
      <c r="C30" s="105">
        <v>0.29582000000000003</v>
      </c>
    </row>
    <row r="31" spans="1:16" x14ac:dyDescent="0.2">
      <c r="A31" s="83" t="s">
        <v>93</v>
      </c>
      <c r="B31" s="99" t="s">
        <v>174</v>
      </c>
      <c r="C31" s="65">
        <v>0.21418999999999999</v>
      </c>
    </row>
    <row r="32" spans="1:16" x14ac:dyDescent="0.2">
      <c r="A32" s="101"/>
      <c r="B32" s="93" t="s">
        <v>179</v>
      </c>
      <c r="C32" s="102">
        <v>6.2773000000000003</v>
      </c>
    </row>
    <row r="33" spans="1:3" x14ac:dyDescent="0.2">
      <c r="A33" s="87"/>
      <c r="B33" s="94" t="s">
        <v>176</v>
      </c>
      <c r="C33" s="105">
        <v>1.4883999999999999</v>
      </c>
    </row>
    <row r="34" spans="1:3" x14ac:dyDescent="0.2">
      <c r="A34" s="83" t="s">
        <v>189</v>
      </c>
      <c r="B34" s="99" t="s">
        <v>172</v>
      </c>
      <c r="C34" s="100">
        <v>2955.4</v>
      </c>
    </row>
    <row r="35" spans="1:3" x14ac:dyDescent="0.2">
      <c r="A35" s="87"/>
      <c r="B35" s="92" t="s">
        <v>174</v>
      </c>
      <c r="C35" s="102">
        <v>0.32635999999999998</v>
      </c>
    </row>
    <row r="36" spans="1:3" x14ac:dyDescent="0.2">
      <c r="A36" s="83" t="s">
        <v>190</v>
      </c>
      <c r="B36" s="99" t="s">
        <v>172</v>
      </c>
      <c r="C36" s="100">
        <v>3127.9</v>
      </c>
    </row>
    <row r="37" spans="1:3" x14ac:dyDescent="0.2">
      <c r="A37" s="101"/>
      <c r="B37" s="93" t="s">
        <v>174</v>
      </c>
      <c r="C37" s="102">
        <v>0.23735000000000001</v>
      </c>
    </row>
    <row r="38" spans="1:3" x14ac:dyDescent="0.2">
      <c r="A38" s="87"/>
      <c r="B38" s="94" t="s">
        <v>176</v>
      </c>
      <c r="C38" s="105">
        <v>2.2121</v>
      </c>
    </row>
    <row r="39" spans="1:3" x14ac:dyDescent="0.2">
      <c r="A39" s="83" t="s">
        <v>191</v>
      </c>
      <c r="B39" s="99" t="s">
        <v>172</v>
      </c>
      <c r="C39" s="100">
        <v>3149.7</v>
      </c>
    </row>
    <row r="40" spans="1:3" x14ac:dyDescent="0.2">
      <c r="A40" s="101"/>
      <c r="B40" s="93" t="s">
        <v>174</v>
      </c>
      <c r="C40" s="102">
        <v>0.24542</v>
      </c>
    </row>
    <row r="41" spans="1:3" x14ac:dyDescent="0.2">
      <c r="A41" s="87"/>
      <c r="B41" s="94" t="s">
        <v>176</v>
      </c>
      <c r="C41" s="105">
        <v>2.5217999999999998</v>
      </c>
    </row>
    <row r="42" spans="1:3" x14ac:dyDescent="0.2">
      <c r="A42" s="83" t="s">
        <v>192</v>
      </c>
      <c r="B42" s="99" t="s">
        <v>172</v>
      </c>
      <c r="C42" s="100">
        <v>2621.4</v>
      </c>
    </row>
    <row r="43" spans="1:3" x14ac:dyDescent="0.2">
      <c r="A43" s="87"/>
      <c r="B43" s="94" t="s">
        <v>174</v>
      </c>
      <c r="C43" s="105">
        <v>0.18629999999999999</v>
      </c>
    </row>
    <row r="44" spans="1:3" x14ac:dyDescent="0.2">
      <c r="A44" s="83" t="s">
        <v>193</v>
      </c>
      <c r="B44" s="99" t="s">
        <v>172</v>
      </c>
      <c r="C44" s="100">
        <v>3131.3</v>
      </c>
    </row>
    <row r="45" spans="1:3" x14ac:dyDescent="0.2">
      <c r="A45" s="87"/>
      <c r="B45" s="94" t="s">
        <v>174</v>
      </c>
      <c r="C45" s="105">
        <v>0.23716999999999999</v>
      </c>
    </row>
    <row r="46" spans="1:3" x14ac:dyDescent="0.2">
      <c r="A46" s="83" t="s">
        <v>194</v>
      </c>
      <c r="B46" s="99" t="s">
        <v>172</v>
      </c>
      <c r="C46" s="100">
        <v>3171.1</v>
      </c>
    </row>
    <row r="47" spans="1:3" x14ac:dyDescent="0.2">
      <c r="A47" s="87"/>
      <c r="B47" s="94" t="s">
        <v>174</v>
      </c>
      <c r="C47" s="105">
        <v>0.26269999999999999</v>
      </c>
    </row>
    <row r="48" spans="1:3" x14ac:dyDescent="0.2">
      <c r="A48" s="83" t="s">
        <v>195</v>
      </c>
      <c r="B48" s="99" t="s">
        <v>172</v>
      </c>
      <c r="C48" s="100">
        <v>3089.9</v>
      </c>
    </row>
    <row r="49" spans="1:3" x14ac:dyDescent="0.2">
      <c r="A49" s="87"/>
      <c r="B49" s="94" t="s">
        <v>174</v>
      </c>
      <c r="C49" s="105">
        <v>0.31106</v>
      </c>
    </row>
    <row r="50" spans="1:3" x14ac:dyDescent="0.2">
      <c r="A50" s="83" t="s">
        <v>196</v>
      </c>
      <c r="B50" s="99" t="s">
        <v>174</v>
      </c>
      <c r="C50" s="65">
        <v>0.24512</v>
      </c>
    </row>
    <row r="51" spans="1:3" x14ac:dyDescent="0.2">
      <c r="A51" s="87"/>
      <c r="B51" s="94" t="s">
        <v>179</v>
      </c>
      <c r="C51" s="105">
        <v>7.1839000000000004</v>
      </c>
    </row>
  </sheetData>
  <mergeCells count="7">
    <mergeCell ref="N23:O23"/>
    <mergeCell ref="A15:C15"/>
    <mergeCell ref="N17:P17"/>
    <mergeCell ref="N18:N19"/>
    <mergeCell ref="N20:O20"/>
    <mergeCell ref="N21:O21"/>
    <mergeCell ref="N22:O2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Outputs and Controls</vt:lpstr>
      <vt:lpstr>Private Actions</vt:lpstr>
      <vt:lpstr>Vehcile EMF</vt:lpstr>
      <vt:lpstr>League table</vt:lpstr>
      <vt:lpstr>Costs</vt:lpstr>
      <vt:lpstr>Baseline</vt:lpstr>
      <vt:lpstr>Deployment</vt:lpstr>
      <vt:lpstr>Carbon</vt:lpstr>
      <vt:lpstr>fuel EMF</vt:lpstr>
      <vt:lpstr>Road transport eng consmp</vt:lpstr>
      <vt:lpstr>Population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Millie Duncan</dc:creator>
  <cp:lastModifiedBy>Millie Duncan</cp:lastModifiedBy>
  <dcterms:created xsi:type="dcterms:W3CDTF">2019-11-19T08:53:29Z</dcterms:created>
  <dcterms:modified xsi:type="dcterms:W3CDTF">2019-11-27T11:07:21Z</dcterms:modified>
</cp:coreProperties>
</file>